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I10" i="4"/>
  <c r="BB8" i="4"/>
  <c r="AL8" i="4"/>
  <c r="P8" i="4"/>
  <c r="B8"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<sst xmlns="http://schemas.openxmlformats.org/spreadsheetml/2006/main" count="240" uniqueCount="123">
  <si>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</si>
  <si>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</si>
  <si>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</si>
  <si>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</si>
  <si>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</si>
  <si>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</si>
  <si>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</si>
  <si>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</si>
  <si>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</si>
  <si>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</si>
  <si>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</si>
  <si>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</si>
  <si>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</si>
  <si>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</si>
  <si>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</si>
  <si>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</si>
  <si>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</si>
  <si>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</si>
  <si>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</si>
  <si>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</si>
  <si>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</si>
  <si>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</si>
  <si>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</si>
  <si>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</si>
  <si>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</si>
  <si>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</si>
  <si>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</si>
  <si>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</si>
  <si>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</si>
  <si>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</si>
  <si>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</si>
  <si>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</si>
  <si>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</si>
  <si>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</si>
  <si>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</si>
  <si>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</si>
  <si>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</si>
  <si>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</si>
  <si>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</si>
  <si>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</si>
  <si>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</si>
  <si>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</si>
  <si>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</si>
  <si>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</si>
  <si>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</si>
  <si>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</si>
  <si>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</si>
  <si>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</si>
  <si>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</si>
  <si>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</si>
  <si>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</si>
  <si>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</si>
  <si>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</si>
  <si>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</si>
  <si>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</si>
  <si>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</si>
  <si>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</si>
  <si>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</si>
  <si>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</si>
  <si>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</si>
  <si>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</si>
  <si>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</si>
  <si>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</si>
  <si>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</si>
  <si>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</si>
  <si>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</si>
  <si>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</si>
  <si>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</si>
  <si>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</si>
  <si>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</si>
  <si>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</si>
  <si>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</si>
  <si>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</si>
  <si>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</si>
  <si>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</si>
  <si>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</si>
  <si>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</si>
  <si>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</si>
  <si>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</si>
  <si>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</si>
  <si>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</si>
  <si>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</si>
  <si>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</si>
  <si>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</si>
  <si>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</si>
  <si>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</si>
  <si>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</si>
  <si>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</si>
  <si>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</si>
  <si>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</si>
  <si>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</si>
  <si>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</si>
  <si>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</si>
  <si>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</si>
  <si>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</si>
  <si>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</si>
  <si>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</si>
  <si>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</si>
  <si>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</si>
  <si>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</si>
  <si>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</si>
  <si>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</si>
  <si>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</si>
  <si>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</si>
  <si>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</si>
  <si>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</si>
  <si>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</si>
  <si>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</si>
  <si>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八幡市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</si>
  <si>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</si>
  <si>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</si>
  <si>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</si>
  <si>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</si>
  <si>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</si>
  <si>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</si>
  <si>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</si>
  <si>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</si>
  <si>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</si>
  <si>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</si>
  <si>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22年度より管渠長寿命化計画を策定し、補助金等の財源確保と計画的な管渠の更新を行っており、平成28年度は5年計画の第2期2年目であった。前年度と比較して改築更新を行った管渠延長が微減したため管渠改善率も微減という結果となった。
　有形固定資産減価償却率は類似団体と比較して低くなっており、整備してからの期間が法定耐用年数に近い資産が少ないためであると考える。</t>
    <rPh sb="1" eb="3">
      <t>ヘイセイ</t>
    </rPh>
    <rPh sb="5" eb="7">
      <t>ネンド</t>
    </rPh>
    <rPh sb="9" eb="11">
      <t>カンキョ</t>
    </rPh>
    <rPh sb="11" eb="12">
      <t>チョウ</t>
    </rPh>
    <rPh sb="12" eb="15">
      <t>ジュミョウカ</t>
    </rPh>
    <rPh sb="15" eb="17">
      <t>ケイカク</t>
    </rPh>
    <rPh sb="18" eb="20">
      <t>サクテイ</t>
    </rPh>
    <rPh sb="22" eb="25">
      <t>ホジョキン</t>
    </rPh>
    <rPh sb="25" eb="26">
      <t>トウ</t>
    </rPh>
    <rPh sb="27" eb="29">
      <t>ザイゲン</t>
    </rPh>
    <rPh sb="29" eb="31">
      <t>カクホ</t>
    </rPh>
    <rPh sb="32" eb="35">
      <t>ケイカクテキ</t>
    </rPh>
    <rPh sb="36" eb="38">
      <t>カンキョ</t>
    </rPh>
    <rPh sb="39" eb="41">
      <t>コウシン</t>
    </rPh>
    <rPh sb="42" eb="43">
      <t>オコナ</t>
    </rPh>
    <rPh sb="48" eb="50">
      <t>ヘイセイ</t>
    </rPh>
    <rPh sb="52" eb="54">
      <t>ネンド</t>
    </rPh>
    <rPh sb="56" eb="57">
      <t>ネン</t>
    </rPh>
    <rPh sb="57" eb="59">
      <t>ケイカク</t>
    </rPh>
    <rPh sb="60" eb="61">
      <t>ダイ</t>
    </rPh>
    <rPh sb="62" eb="63">
      <t>キ</t>
    </rPh>
    <rPh sb="64" eb="66">
      <t>ネンメ</t>
    </rPh>
    <rPh sb="71" eb="74">
      <t>ゼンネンド</t>
    </rPh>
    <rPh sb="75" eb="77">
      <t>ヒカク</t>
    </rPh>
    <rPh sb="79" eb="81">
      <t>カイチク</t>
    </rPh>
    <rPh sb="81" eb="83">
      <t>コウシン</t>
    </rPh>
    <rPh sb="84" eb="85">
      <t>オコナ</t>
    </rPh>
    <rPh sb="87" eb="89">
      <t>カンキョ</t>
    </rPh>
    <rPh sb="89" eb="91">
      <t>エンチョウ</t>
    </rPh>
    <rPh sb="92" eb="94">
      <t>ビゲン</t>
    </rPh>
    <rPh sb="98" eb="100">
      <t>カンキョ</t>
    </rPh>
    <rPh sb="100" eb="102">
      <t>カイゼン</t>
    </rPh>
    <rPh sb="102" eb="103">
      <t>リツ</t>
    </rPh>
    <rPh sb="104" eb="106">
      <t>ビゲン</t>
    </rPh>
    <rPh sb="109" eb="111">
      <t>ケッカ</t>
    </rPh>
    <rPh sb="118" eb="120">
      <t>ユウケイ</t>
    </rPh>
    <rPh sb="120" eb="122">
      <t>コテイ</t>
    </rPh>
    <rPh sb="122" eb="124">
      <t>シサン</t>
    </rPh>
    <rPh sb="124" eb="126">
      <t>ゲンカ</t>
    </rPh>
    <rPh sb="126" eb="128">
      <t>ショウキャク</t>
    </rPh>
    <rPh sb="128" eb="129">
      <t>リツ</t>
    </rPh>
    <rPh sb="130" eb="132">
      <t>ルイジ</t>
    </rPh>
    <rPh sb="132" eb="134">
      <t>ダンタイ</t>
    </rPh>
    <rPh sb="135" eb="137">
      <t>ヒカク</t>
    </rPh>
    <rPh sb="139" eb="140">
      <t>ヒク</t>
    </rPh>
    <rPh sb="147" eb="149">
      <t>セイビ</t>
    </rPh>
    <rPh sb="154" eb="156">
      <t>キカン</t>
    </rPh>
    <rPh sb="157" eb="159">
      <t>ホウテイ</t>
    </rPh>
    <rPh sb="159" eb="161">
      <t>タイヨウ</t>
    </rPh>
    <rPh sb="161" eb="163">
      <t>ネンスウ</t>
    </rPh>
    <rPh sb="164" eb="165">
      <t>チカ</t>
    </rPh>
    <rPh sb="166" eb="168">
      <t>シサン</t>
    </rPh>
    <rPh sb="169" eb="170">
      <t>スク</t>
    </rPh>
    <rPh sb="178" eb="179">
      <t>カンガ</t>
    </rPh>
    <phoneticPr fontId="4"/>
  </si>
  <si>
    <t>　平成28年度は平成27年度と比較して、維持管理費では減少がみられた一方、減価償却費や資産減耗費では増加となり、経常費用では増加となった。収益については有収水量及び下水道使用料で増加となり、経常費用が増加したにも関わらず経常収支比率は微減という結果に落ち着いた。
　建設事業については、新たに整備した管渠延長が前年度と比較して増加した。既存の管渠に対しては、老朽化対策として国の交付金制度を活用し財源の確保と計画的な改築更新等を引き続き行っていく。人口減少の時代において、より効率的な事業の運営に努めることが必要となる。</t>
    <rPh sb="1" eb="3">
      <t>ヘイセイ</t>
    </rPh>
    <rPh sb="5" eb="7">
      <t>ネンド</t>
    </rPh>
    <rPh sb="8" eb="10">
      <t>ヘイセイ</t>
    </rPh>
    <rPh sb="12" eb="14">
      <t>ネンド</t>
    </rPh>
    <rPh sb="15" eb="17">
      <t>ヒカク</t>
    </rPh>
    <rPh sb="20" eb="22">
      <t>イジ</t>
    </rPh>
    <rPh sb="22" eb="24">
      <t>カンリ</t>
    </rPh>
    <rPh sb="24" eb="25">
      <t>ヒ</t>
    </rPh>
    <rPh sb="27" eb="29">
      <t>ゲンショウ</t>
    </rPh>
    <rPh sb="34" eb="36">
      <t>イッポウ</t>
    </rPh>
    <rPh sb="37" eb="39">
      <t>ゲンカ</t>
    </rPh>
    <rPh sb="39" eb="41">
      <t>ショウキャク</t>
    </rPh>
    <rPh sb="41" eb="42">
      <t>ヒ</t>
    </rPh>
    <rPh sb="43" eb="45">
      <t>シサン</t>
    </rPh>
    <rPh sb="45" eb="47">
      <t>ゲンモウ</t>
    </rPh>
    <rPh sb="47" eb="48">
      <t>ヒ</t>
    </rPh>
    <rPh sb="50" eb="52">
      <t>ゾウカ</t>
    </rPh>
    <rPh sb="56" eb="58">
      <t>ケイジョウ</t>
    </rPh>
    <rPh sb="58" eb="60">
      <t>ヒヨウ</t>
    </rPh>
    <rPh sb="62" eb="64">
      <t>ゾウカ</t>
    </rPh>
    <rPh sb="69" eb="71">
      <t>シュウエキ</t>
    </rPh>
    <rPh sb="76" eb="78">
      <t>ユウシュウ</t>
    </rPh>
    <rPh sb="78" eb="80">
      <t>スイリョウ</t>
    </rPh>
    <rPh sb="80" eb="81">
      <t>オヨ</t>
    </rPh>
    <rPh sb="82" eb="85">
      <t>ゲスイドウ</t>
    </rPh>
    <rPh sb="85" eb="88">
      <t>シヨウリョウ</t>
    </rPh>
    <rPh sb="89" eb="91">
      <t>ゾウカ</t>
    </rPh>
    <rPh sb="95" eb="97">
      <t>ケイジョウ</t>
    </rPh>
    <rPh sb="97" eb="99">
      <t>ヒヨウ</t>
    </rPh>
    <rPh sb="100" eb="102">
      <t>ゾウカ</t>
    </rPh>
    <rPh sb="106" eb="107">
      <t>カカ</t>
    </rPh>
    <rPh sb="110" eb="112">
      <t>ケイジョウ</t>
    </rPh>
    <rPh sb="112" eb="114">
      <t>シュウシ</t>
    </rPh>
    <rPh sb="114" eb="116">
      <t>ヒリツ</t>
    </rPh>
    <rPh sb="117" eb="119">
      <t>ビゲン</t>
    </rPh>
    <rPh sb="122" eb="124">
      <t>ケッカ</t>
    </rPh>
    <rPh sb="125" eb="126">
      <t>オ</t>
    </rPh>
    <rPh sb="127" eb="128">
      <t>ツ</t>
    </rPh>
    <rPh sb="133" eb="135">
      <t>ケンセツ</t>
    </rPh>
    <rPh sb="135" eb="137">
      <t>ジギョウ</t>
    </rPh>
    <rPh sb="143" eb="144">
      <t>アラ</t>
    </rPh>
    <rPh sb="146" eb="148">
      <t>セイビ</t>
    </rPh>
    <rPh sb="150" eb="152">
      <t>カンキョ</t>
    </rPh>
    <rPh sb="152" eb="154">
      <t>エンチョウ</t>
    </rPh>
    <rPh sb="155" eb="158">
      <t>ゼンネンド</t>
    </rPh>
    <rPh sb="159" eb="161">
      <t>ヒカク</t>
    </rPh>
    <rPh sb="163" eb="165">
      <t>ゾウカ</t>
    </rPh>
    <rPh sb="168" eb="170">
      <t>キゾン</t>
    </rPh>
    <rPh sb="171" eb="173">
      <t>カンキョ</t>
    </rPh>
    <rPh sb="174" eb="175">
      <t>タイ</t>
    </rPh>
    <rPh sb="179" eb="182">
      <t>ロウキュウカ</t>
    </rPh>
    <rPh sb="182" eb="184">
      <t>タイサク</t>
    </rPh>
    <rPh sb="187" eb="188">
      <t>クニ</t>
    </rPh>
    <rPh sb="189" eb="192">
      <t>コウフキン</t>
    </rPh>
    <rPh sb="192" eb="194">
      <t>セイド</t>
    </rPh>
    <rPh sb="195" eb="197">
      <t>カツヨウ</t>
    </rPh>
    <rPh sb="198" eb="200">
      <t>ザイゲン</t>
    </rPh>
    <rPh sb="201" eb="203">
      <t>カクホ</t>
    </rPh>
    <rPh sb="204" eb="207">
      <t>ケイカクテキ</t>
    </rPh>
    <rPh sb="208" eb="210">
      <t>カイチク</t>
    </rPh>
    <rPh sb="210" eb="212">
      <t>コウシン</t>
    </rPh>
    <rPh sb="212" eb="213">
      <t>トウ</t>
    </rPh>
    <rPh sb="214" eb="215">
      <t>ヒ</t>
    </rPh>
    <rPh sb="216" eb="217">
      <t>ツヅ</t>
    </rPh>
    <rPh sb="218" eb="219">
      <t>オコナ</t>
    </rPh>
    <rPh sb="224" eb="226">
      <t>ジンコウ</t>
    </rPh>
    <rPh sb="226" eb="228">
      <t>ゲンショウ</t>
    </rPh>
    <rPh sb="229" eb="231">
      <t>ジダイ</t>
    </rPh>
    <rPh sb="238" eb="241">
      <t>コウリツテキ</t>
    </rPh>
    <rPh sb="242" eb="244">
      <t>ジギョウ</t>
    </rPh>
    <rPh sb="245" eb="247">
      <t>ウンエイ</t>
    </rPh>
    <rPh sb="248" eb="249">
      <t>ツト</t>
    </rPh>
    <rPh sb="254" eb="256">
      <t>ヒツヨウ</t>
    </rPh>
    <phoneticPr fontId="4"/>
  </si>
  <si>
    <t>非設置</t>
    <rPh sb="0" eb="1">
      <t>ヒ</t>
    </rPh>
    <rPh sb="1" eb="3">
      <t>セッチ</t>
    </rPh>
    <phoneticPr fontId="4"/>
  </si>
  <si>
    <t xml:space="preserve"> 経常収支比率については、費用では維持管理費は減少した一方、資産減耗費等の増加により前年度と比較して増加となった。収益については、下水道使用料による収益が前年度比増となったが他会計補助金等の減少により前年度と比較して減少となった。収益の減少額が費用の減少額を下回ったため、前年度と比較して微減という結果となった。
　流動比率については、年度末工期となる工事が増加し、支払が年度内にできなかったため、流動負債である未払金が増加することとなった。このことにより年度末工期の工事の財源である建設負担金を年度内に受け入れられなかったため流動資産である未収金も増加した。このため、前年度と比較して流動資産の増加額が流動負債の増加額を上回ったため流動比率が増加している。
　企業債残高対事業規模比率については、類似団体と比較して低くなっている。これは、市内男山団地造成時に都市再生機構（旧住宅公団）が下水道施設を整備した後、施設を譲り受けたため、企業債発行額が抑えられたことによるものと考える。経費回収率の増加については、汚水処理に係る経費について大きな増減は見られなかったものの、下水道使用料による収益が増加となったことが主な要因であると考える。汚水処理原価については、経費回収率と同様の理由により前年度と比較して減少という結果となった。
　主だった集落については、下水道整備が完了し、類似団体と比較して水洗化率が高い状況となっている。
　</t>
    <rPh sb="1" eb="3">
      <t>ケイジョウ</t>
    </rPh>
    <rPh sb="3" eb="5">
      <t>シュウシ</t>
    </rPh>
    <rPh sb="5" eb="7">
      <t>ヒリツ</t>
    </rPh>
    <rPh sb="13" eb="15">
      <t>ヒヨウ</t>
    </rPh>
    <rPh sb="17" eb="19">
      <t>イジ</t>
    </rPh>
    <rPh sb="19" eb="21">
      <t>カンリ</t>
    </rPh>
    <rPh sb="21" eb="22">
      <t>ヒ</t>
    </rPh>
    <rPh sb="23" eb="25">
      <t>ゲンショウ</t>
    </rPh>
    <rPh sb="27" eb="29">
      <t>イッポウ</t>
    </rPh>
    <rPh sb="30" eb="32">
      <t>シサン</t>
    </rPh>
    <rPh sb="32" eb="34">
      <t>ゲンモウ</t>
    </rPh>
    <rPh sb="34" eb="35">
      <t>ヒ</t>
    </rPh>
    <rPh sb="35" eb="36">
      <t>トウ</t>
    </rPh>
    <rPh sb="37" eb="39">
      <t>ゾウカ</t>
    </rPh>
    <rPh sb="42" eb="45">
      <t>ゼンネンド</t>
    </rPh>
    <rPh sb="46" eb="48">
      <t>ヒカク</t>
    </rPh>
    <rPh sb="50" eb="52">
      <t>ゾウカ</t>
    </rPh>
    <rPh sb="57" eb="59">
      <t>シュウエキ</t>
    </rPh>
    <rPh sb="65" eb="68">
      <t>ゲスイドウ</t>
    </rPh>
    <rPh sb="68" eb="71">
      <t>シヨウリョウ</t>
    </rPh>
    <rPh sb="74" eb="76">
      <t>シュウエキ</t>
    </rPh>
    <rPh sb="77" eb="81">
      <t>ゼンネンドヒ</t>
    </rPh>
    <rPh sb="81" eb="82">
      <t>ゾウ</t>
    </rPh>
    <rPh sb="87" eb="88">
      <t>タ</t>
    </rPh>
    <rPh sb="88" eb="90">
      <t>カイケイ</t>
    </rPh>
    <rPh sb="90" eb="93">
      <t>ホジョキン</t>
    </rPh>
    <rPh sb="93" eb="94">
      <t>トウ</t>
    </rPh>
    <rPh sb="95" eb="97">
      <t>ゲンショウ</t>
    </rPh>
    <rPh sb="100" eb="103">
      <t>ゼンネンド</t>
    </rPh>
    <rPh sb="104" eb="106">
      <t>ヒカク</t>
    </rPh>
    <rPh sb="108" eb="110">
      <t>ゲンショウ</t>
    </rPh>
    <rPh sb="115" eb="117">
      <t>シュウエキ</t>
    </rPh>
    <rPh sb="118" eb="120">
      <t>ゲンショウ</t>
    </rPh>
    <rPh sb="120" eb="121">
      <t>ガク</t>
    </rPh>
    <rPh sb="122" eb="124">
      <t>ヒヨウ</t>
    </rPh>
    <rPh sb="125" eb="127">
      <t>ゲンショウ</t>
    </rPh>
    <rPh sb="127" eb="128">
      <t>ガク</t>
    </rPh>
    <rPh sb="129" eb="131">
      <t>シタマワ</t>
    </rPh>
    <rPh sb="136" eb="139">
      <t>ゼンネンド</t>
    </rPh>
    <rPh sb="140" eb="142">
      <t>ヒカク</t>
    </rPh>
    <rPh sb="144" eb="146">
      <t>ビゲン</t>
    </rPh>
    <rPh sb="149" eb="151">
      <t>ケッカ</t>
    </rPh>
    <rPh sb="158" eb="160">
      <t>リュウドウ</t>
    </rPh>
    <rPh sb="160" eb="162">
      <t>ヒリツ</t>
    </rPh>
    <rPh sb="168" eb="171">
      <t>ネンドマツ</t>
    </rPh>
    <rPh sb="171" eb="173">
      <t>コウキ</t>
    </rPh>
    <rPh sb="176" eb="178">
      <t>コウジ</t>
    </rPh>
    <rPh sb="179" eb="181">
      <t>ゾウカ</t>
    </rPh>
    <rPh sb="183" eb="185">
      <t>シハライ</t>
    </rPh>
    <rPh sb="186" eb="189">
      <t>ネンドナイ</t>
    </rPh>
    <rPh sb="199" eb="201">
      <t>リュウドウ</t>
    </rPh>
    <rPh sb="201" eb="203">
      <t>フサイ</t>
    </rPh>
    <rPh sb="206" eb="207">
      <t>ミ</t>
    </rPh>
    <rPh sb="207" eb="208">
      <t>バライ</t>
    </rPh>
    <rPh sb="208" eb="209">
      <t>キン</t>
    </rPh>
    <rPh sb="210" eb="212">
      <t>ゾウカ</t>
    </rPh>
    <rPh sb="228" eb="231">
      <t>ネンドマツ</t>
    </rPh>
    <rPh sb="231" eb="233">
      <t>コウキ</t>
    </rPh>
    <rPh sb="234" eb="236">
      <t>コウジ</t>
    </rPh>
    <rPh sb="237" eb="239">
      <t>ザイゲン</t>
    </rPh>
    <rPh sb="242" eb="244">
      <t>ケンセツ</t>
    </rPh>
    <rPh sb="244" eb="247">
      <t>フタンキン</t>
    </rPh>
    <rPh sb="248" eb="251">
      <t>ネンドナイ</t>
    </rPh>
    <rPh sb="252" eb="253">
      <t>ウ</t>
    </rPh>
    <rPh sb="254" eb="255">
      <t>イ</t>
    </rPh>
    <rPh sb="264" eb="266">
      <t>リュウドウ</t>
    </rPh>
    <rPh sb="266" eb="268">
      <t>シサン</t>
    </rPh>
    <rPh sb="271" eb="274">
      <t>ミシュウキン</t>
    </rPh>
    <rPh sb="275" eb="277">
      <t>ゾウカ</t>
    </rPh>
    <rPh sb="285" eb="288">
      <t>ゼンネンド</t>
    </rPh>
    <rPh sb="289" eb="291">
      <t>ヒカク</t>
    </rPh>
    <rPh sb="293" eb="295">
      <t>リュウドウ</t>
    </rPh>
    <rPh sb="295" eb="297">
      <t>シサン</t>
    </rPh>
    <rPh sb="298" eb="300">
      <t>ゾウカ</t>
    </rPh>
    <rPh sb="300" eb="301">
      <t>ガク</t>
    </rPh>
    <rPh sb="302" eb="304">
      <t>リュウドウ</t>
    </rPh>
    <rPh sb="304" eb="306">
      <t>フサイ</t>
    </rPh>
    <rPh sb="307" eb="309">
      <t>ゾウカ</t>
    </rPh>
    <rPh sb="309" eb="310">
      <t>ガク</t>
    </rPh>
    <rPh sb="311" eb="313">
      <t>ウワマワ</t>
    </rPh>
    <rPh sb="317" eb="319">
      <t>リュウドウ</t>
    </rPh>
    <rPh sb="319" eb="321">
      <t>ヒリツ</t>
    </rPh>
    <rPh sb="322" eb="324">
      <t>ゾウカ</t>
    </rPh>
    <rPh sb="331" eb="333">
      <t>キギョウ</t>
    </rPh>
    <rPh sb="333" eb="334">
      <t>サイ</t>
    </rPh>
    <rPh sb="334" eb="336">
      <t>ザンダカ</t>
    </rPh>
    <rPh sb="336" eb="337">
      <t>タイ</t>
    </rPh>
    <rPh sb="337" eb="339">
      <t>ジギョウ</t>
    </rPh>
    <rPh sb="339" eb="341">
      <t>キボ</t>
    </rPh>
    <rPh sb="341" eb="343">
      <t>ヒリツ</t>
    </rPh>
    <rPh sb="349" eb="351">
      <t>ルイジ</t>
    </rPh>
    <rPh sb="351" eb="353">
      <t>ダンタイ</t>
    </rPh>
    <rPh sb="354" eb="356">
      <t>ヒカク</t>
    </rPh>
    <rPh sb="358" eb="359">
      <t>ヒク</t>
    </rPh>
    <rPh sb="370" eb="372">
      <t>シナイ</t>
    </rPh>
    <rPh sb="372" eb="374">
      <t>オトコヤマ</t>
    </rPh>
    <rPh sb="374" eb="376">
      <t>ダンチ</t>
    </rPh>
    <rPh sb="376" eb="378">
      <t>ゾウセイ</t>
    </rPh>
    <rPh sb="378" eb="379">
      <t>ジ</t>
    </rPh>
    <rPh sb="380" eb="382">
      <t>トシ</t>
    </rPh>
    <rPh sb="382" eb="384">
      <t>サイセイ</t>
    </rPh>
    <rPh sb="384" eb="386">
      <t>キコウ</t>
    </rPh>
    <rPh sb="387" eb="390">
      <t>キュウジュウタク</t>
    </rPh>
    <rPh sb="390" eb="392">
      <t>コウダン</t>
    </rPh>
    <rPh sb="394" eb="397">
      <t>ゲスイドウ</t>
    </rPh>
    <rPh sb="397" eb="399">
      <t>シセツ</t>
    </rPh>
    <rPh sb="400" eb="402">
      <t>セイビ</t>
    </rPh>
    <rPh sb="404" eb="405">
      <t>ノチ</t>
    </rPh>
    <rPh sb="406" eb="408">
      <t>シセツ</t>
    </rPh>
    <rPh sb="409" eb="410">
      <t>ユズ</t>
    </rPh>
    <rPh sb="411" eb="412">
      <t>ウ</t>
    </rPh>
    <rPh sb="417" eb="419">
      <t>キギョウ</t>
    </rPh>
    <rPh sb="419" eb="420">
      <t>サイ</t>
    </rPh>
    <rPh sb="420" eb="422">
      <t>ハッコウ</t>
    </rPh>
    <rPh sb="422" eb="423">
      <t>ガク</t>
    </rPh>
    <rPh sb="424" eb="425">
      <t>オサ</t>
    </rPh>
    <rPh sb="437" eb="438">
      <t>カンガ</t>
    </rPh>
    <rPh sb="441" eb="443">
      <t>ケイヒ</t>
    </rPh>
    <rPh sb="443" eb="445">
      <t>カイシュウ</t>
    </rPh>
    <rPh sb="445" eb="446">
      <t>リツ</t>
    </rPh>
    <rPh sb="447" eb="449">
      <t>ゾウカ</t>
    </rPh>
    <rPh sb="455" eb="457">
      <t>オスイ</t>
    </rPh>
    <rPh sb="457" eb="459">
      <t>ショリ</t>
    </rPh>
    <rPh sb="460" eb="461">
      <t>カカ</t>
    </rPh>
    <rPh sb="462" eb="464">
      <t>ケイヒ</t>
    </rPh>
    <rPh sb="468" eb="469">
      <t>オオ</t>
    </rPh>
    <rPh sb="471" eb="473">
      <t>ゾウゲン</t>
    </rPh>
    <rPh sb="474" eb="475">
      <t>ミ</t>
    </rPh>
    <rPh sb="485" eb="488">
      <t>ゲスイドウ</t>
    </rPh>
    <rPh sb="488" eb="491">
      <t>シヨウリョウ</t>
    </rPh>
    <rPh sb="494" eb="496">
      <t>シュウエキ</t>
    </rPh>
    <rPh sb="497" eb="499">
      <t>ゾウカ</t>
    </rPh>
    <rPh sb="506" eb="507">
      <t>オモ</t>
    </rPh>
    <rPh sb="508" eb="510">
      <t>ヨウイン</t>
    </rPh>
    <rPh sb="514" eb="515">
      <t>カンガ</t>
    </rPh>
    <rPh sb="518" eb="520">
      <t>オスイ</t>
    </rPh>
    <rPh sb="520" eb="522">
      <t>ショリ</t>
    </rPh>
    <rPh sb="522" eb="524">
      <t>ゲンカ</t>
    </rPh>
    <rPh sb="530" eb="532">
      <t>ケイヒ</t>
    </rPh>
    <rPh sb="532" eb="534">
      <t>カイシュウ</t>
    </rPh>
    <rPh sb="534" eb="535">
      <t>リツ</t>
    </rPh>
    <rPh sb="536" eb="538">
      <t>ドウヨウ</t>
    </rPh>
    <rPh sb="539" eb="541">
      <t>リユウ</t>
    </rPh>
    <rPh sb="544" eb="547">
      <t>ゼンネンド</t>
    </rPh>
    <rPh sb="548" eb="550">
      <t>ヒカク</t>
    </rPh>
    <rPh sb="552" eb="554">
      <t>ゲンショウ</t>
    </rPh>
    <rPh sb="557" eb="559">
      <t>ケッカ</t>
    </rPh>
    <rPh sb="566" eb="567">
      <t>オモ</t>
    </rPh>
    <rPh sb="570" eb="572">
      <t>シュウラク</t>
    </rPh>
    <rPh sb="578" eb="581">
      <t>ゲスイドウ</t>
    </rPh>
    <rPh sb="581" eb="583">
      <t>セイビ</t>
    </rPh>
    <rPh sb="584" eb="586">
      <t>カンリョウ</t>
    </rPh>
    <rPh sb="588" eb="590">
      <t>ルイジ</t>
    </rPh>
    <rPh sb="590" eb="592">
      <t>ダンタイ</t>
    </rPh>
    <rPh sb="593" eb="595">
      <t>ヒカク</t>
    </rPh>
    <rPh sb="597" eb="600">
      <t>スイセンカ</t>
    </rPh>
    <rPh sb="600" eb="601">
      <t>リツ</t>
    </rPh>
    <rPh sb="602" eb="603">
      <t>タカ</t>
    </rPh>
    <rPh sb="604" eb="60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</si>
</sst>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0.38</c:v>
                </c:pt>
                <c:pt idx="1">
                  <c:v>0.8</c:v>
                </c:pt>
                <c:pt idx="2">
                  <c:v>0.77</c:v>
                </c:pt>
                <c:pt idx="3">
                  <c:v>0.39</c:v>
                </c:pt>
                <c:pt idx="4">
                  <c:v>0.36</c:v>
                </c:pt>
              </c:numCache>
            </c:numRef>
          </c:val>
        </c:ser>
        <c:dLbls>
          <c:showLegendKey val="0"/>
          <c:showVal val="0"/>
          <c:showCatName val="0"/>
          <c:showSerName val="0"/>
          <c:showPercent val="0"/>
          <c:showBubbleSize val="0"/>
        </c:dLbls>
        <c:gapWidth val="150"/>
        <c:axId val="48768128"/>
        <c:axId val="487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48768128"/>
        <c:axId val="48770432"/>
      </c:lineChart>
      <c:dateAx>
        <c:axId val="48768128"/>
        <c:scaling>
          <c:orientation val="minMax"/>
        </c:scaling>
        <c:delete val="1"/>
        <c:axPos val="b"/>
        <c:numFmt formatCode="ge" sourceLinked="1"/>
        <c:majorTickMark val="none"/>
        <c:minorTickMark val="none"/>
        <c:tickLblPos val="none"/>
        <c:crossAx val="48770432"/>
        <c:crosses val="autoZero"/>
        <c:auto val="1"/>
        <c:lblOffset val="100"/>
        <c:baseTimeUnit val="years"/>
      </c:dateAx>
      <c:valAx>
        <c:axId val="487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150528"/>
        <c:axId val="1041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04150528"/>
        <c:axId val="104152448"/>
      </c:lineChart>
      <c:dateAx>
        <c:axId val="104150528"/>
        <c:scaling>
          <c:orientation val="minMax"/>
        </c:scaling>
        <c:delete val="1"/>
        <c:axPos val="b"/>
        <c:numFmt formatCode="ge" sourceLinked="1"/>
        <c:majorTickMark val="none"/>
        <c:minorTickMark val="none"/>
        <c:tickLblPos val="none"/>
        <c:crossAx val="104152448"/>
        <c:crosses val="autoZero"/>
        <c:auto val="1"/>
        <c:lblOffset val="100"/>
        <c:baseTimeUnit val="years"/>
      </c:dateAx>
      <c:valAx>
        <c:axId val="1041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98.14</c:v>
                </c:pt>
                <c:pt idx="1">
                  <c:v>98.23</c:v>
                </c:pt>
                <c:pt idx="2">
                  <c:v>98.39</c:v>
                </c:pt>
                <c:pt idx="3">
                  <c:v>98.64</c:v>
                </c:pt>
                <c:pt idx="4">
                  <c:v>98.75</c:v>
                </c:pt>
              </c:numCache>
            </c:numRef>
          </c:val>
        </c:ser>
        <c:dLbls>
          <c:showLegendKey val="0"/>
          <c:showVal val="0"/>
          <c:showCatName val="0"/>
          <c:showSerName val="0"/>
          <c:showPercent val="0"/>
          <c:showBubbleSize val="0"/>
        </c:dLbls>
        <c:gapWidth val="150"/>
        <c:axId val="121791232"/>
        <c:axId val="1217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21791232"/>
        <c:axId val="121793152"/>
      </c:lineChart>
      <c:dateAx>
        <c:axId val="121791232"/>
        <c:scaling>
          <c:orientation val="minMax"/>
        </c:scaling>
        <c:delete val="1"/>
        <c:axPos val="b"/>
        <c:numFmt formatCode="ge" sourceLinked="1"/>
        <c:majorTickMark val="none"/>
        <c:minorTickMark val="none"/>
        <c:tickLblPos val="none"/>
        <c:crossAx val="121793152"/>
        <c:crosses val="autoZero"/>
        <c:auto val="1"/>
        <c:lblOffset val="100"/>
        <c:baseTimeUnit val="years"/>
      </c:dateAx>
      <c:valAx>
        <c:axId val="121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c:v>
                </c:pt>
                <c:pt idx="1">
                  <c:v>102.61</c:v>
                </c:pt>
                <c:pt idx="2">
                  <c:v>101.44</c:v>
                </c:pt>
                <c:pt idx="3">
                  <c:v>100.51</c:v>
                </c:pt>
                <c:pt idx="4">
                  <c:v>100.41</c:v>
                </c:pt>
              </c:numCache>
            </c:numRef>
          </c:val>
        </c:ser>
        <c:dLbls>
          <c:showLegendKey val="0"/>
          <c:showVal val="0"/>
          <c:showCatName val="0"/>
          <c:showSerName val="0"/>
          <c:showPercent val="0"/>
          <c:showBubbleSize val="0"/>
        </c:dLbls>
        <c:gapWidth val="150"/>
        <c:axId val="85927808"/>
        <c:axId val="859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ser>
        <c:dLbls>
          <c:showLegendKey val="0"/>
          <c:showVal val="0"/>
          <c:showCatName val="0"/>
          <c:showSerName val="0"/>
          <c:showPercent val="0"/>
          <c:showBubbleSize val="0"/>
        </c:dLbls>
        <c:marker val="1"/>
        <c:smooth val="0"/>
        <c:axId val="85927808"/>
        <c:axId val="85934464"/>
      </c:lineChart>
      <c:dateAx>
        <c:axId val="85927808"/>
        <c:scaling>
          <c:orientation val="minMax"/>
        </c:scaling>
        <c:delete val="1"/>
        <c:axPos val="b"/>
        <c:numFmt formatCode="ge" sourceLinked="1"/>
        <c:majorTickMark val="none"/>
        <c:minorTickMark val="none"/>
        <c:tickLblPos val="none"/>
        <c:crossAx val="85934464"/>
        <c:crosses val="autoZero"/>
        <c:auto val="1"/>
        <c:lblOffset val="100"/>
        <c:baseTimeUnit val="years"/>
      </c:dateAx>
      <c:valAx>
        <c:axId val="859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3.98</c:v>
                </c:pt>
                <c:pt idx="1">
                  <c:v>5.25</c:v>
                </c:pt>
                <c:pt idx="2">
                  <c:v>15.03</c:v>
                </c:pt>
                <c:pt idx="3">
                  <c:v>17.96</c:v>
                </c:pt>
                <c:pt idx="4">
                  <c:v>20.66</c:v>
                </c:pt>
              </c:numCache>
            </c:numRef>
          </c:val>
        </c:ser>
        <c:dLbls>
          <c:showLegendKey val="0"/>
          <c:showVal val="0"/>
          <c:showCatName val="0"/>
          <c:showSerName val="0"/>
          <c:showPercent val="0"/>
          <c:showBubbleSize val="0"/>
        </c:dLbls>
        <c:gapWidth val="150"/>
        <c:axId val="87682048"/>
        <c:axId val="886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ser>
        <c:dLbls>
          <c:showLegendKey val="0"/>
          <c:showVal val="0"/>
          <c:showCatName val="0"/>
          <c:showSerName val="0"/>
          <c:showPercent val="0"/>
          <c:showBubbleSize val="0"/>
        </c:dLbls>
        <c:marker val="1"/>
        <c:smooth val="0"/>
        <c:axId val="87682048"/>
        <c:axId val="88646784"/>
      </c:lineChart>
      <c:dateAx>
        <c:axId val="87682048"/>
        <c:scaling>
          <c:orientation val="minMax"/>
        </c:scaling>
        <c:delete val="1"/>
        <c:axPos val="b"/>
        <c:numFmt formatCode="ge" sourceLinked="1"/>
        <c:majorTickMark val="none"/>
        <c:minorTickMark val="none"/>
        <c:tickLblPos val="none"/>
        <c:crossAx val="88646784"/>
        <c:crosses val="autoZero"/>
        <c:auto val="1"/>
        <c:lblOffset val="100"/>
        <c:baseTimeUnit val="years"/>
      </c:dateAx>
      <c:valAx>
        <c:axId val="88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93152"/>
        <c:axId val="890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ser>
        <c:dLbls>
          <c:showLegendKey val="0"/>
          <c:showVal val="0"/>
          <c:showCatName val="0"/>
          <c:showSerName val="0"/>
          <c:showPercent val="0"/>
          <c:showBubbleSize val="0"/>
        </c:dLbls>
        <c:marker val="1"/>
        <c:smooth val="0"/>
        <c:axId val="88993152"/>
        <c:axId val="89025920"/>
      </c:lineChart>
      <c:dateAx>
        <c:axId val="88993152"/>
        <c:scaling>
          <c:orientation val="minMax"/>
        </c:scaling>
        <c:delete val="1"/>
        <c:axPos val="b"/>
        <c:numFmt formatCode="ge" sourceLinked="1"/>
        <c:majorTickMark val="none"/>
        <c:minorTickMark val="none"/>
        <c:tickLblPos val="none"/>
        <c:crossAx val="89025920"/>
        <c:crosses val="autoZero"/>
        <c:auto val="1"/>
        <c:lblOffset val="100"/>
        <c:baseTimeUnit val="years"/>
      </c:dateAx>
      <c:valAx>
        <c:axId val="890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04736"/>
        <c:axId val="95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ser>
        <c:dLbls>
          <c:showLegendKey val="0"/>
          <c:showVal val="0"/>
          <c:showCatName val="0"/>
          <c:showSerName val="0"/>
          <c:showPercent val="0"/>
          <c:showBubbleSize val="0"/>
        </c:dLbls>
        <c:marker val="1"/>
        <c:smooth val="0"/>
        <c:axId val="95604736"/>
        <c:axId val="95606656"/>
      </c:lineChart>
      <c:dateAx>
        <c:axId val="95604736"/>
        <c:scaling>
          <c:orientation val="minMax"/>
        </c:scaling>
        <c:delete val="1"/>
        <c:axPos val="b"/>
        <c:numFmt formatCode="ge" sourceLinked="1"/>
        <c:majorTickMark val="none"/>
        <c:minorTickMark val="none"/>
        <c:tickLblPos val="none"/>
        <c:crossAx val="95606656"/>
        <c:crosses val="autoZero"/>
        <c:auto val="1"/>
        <c:lblOffset val="100"/>
        <c:baseTimeUnit val="years"/>
      </c:dateAx>
      <c:valAx>
        <c:axId val="95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320.69</c:v>
                </c:pt>
                <c:pt idx="1">
                  <c:v>344.88</c:v>
                </c:pt>
                <c:pt idx="2">
                  <c:v>106.42</c:v>
                </c:pt>
                <c:pt idx="3">
                  <c:v>118.59</c:v>
                </c:pt>
                <c:pt idx="4">
                  <c:v>133.1</c:v>
                </c:pt>
              </c:numCache>
            </c:numRef>
          </c:val>
        </c:ser>
        <c:dLbls>
          <c:showLegendKey val="0"/>
          <c:showVal val="0"/>
          <c:showCatName val="0"/>
          <c:showSerName val="0"/>
          <c:showPercent val="0"/>
          <c:showBubbleSize val="0"/>
        </c:dLbls>
        <c:gapWidth val="150"/>
        <c:axId val="96534912"/>
        <c:axId val="96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ser>
        <c:dLbls>
          <c:showLegendKey val="0"/>
          <c:showVal val="0"/>
          <c:showCatName val="0"/>
          <c:showSerName val="0"/>
          <c:showPercent val="0"/>
          <c:showBubbleSize val="0"/>
        </c:dLbls>
        <c:marker val="1"/>
        <c:smooth val="0"/>
        <c:axId val="96534912"/>
        <c:axId val="96537216"/>
      </c:lineChart>
      <c:dateAx>
        <c:axId val="96534912"/>
        <c:scaling>
          <c:orientation val="minMax"/>
        </c:scaling>
        <c:delete val="1"/>
        <c:axPos val="b"/>
        <c:numFmt formatCode="ge" sourceLinked="1"/>
        <c:majorTickMark val="none"/>
        <c:minorTickMark val="none"/>
        <c:tickLblPos val="none"/>
        <c:crossAx val="96537216"/>
        <c:crosses val="autoZero"/>
        <c:auto val="1"/>
        <c:lblOffset val="100"/>
        <c:baseTimeUnit val="years"/>
      </c:dateAx>
      <c:valAx>
        <c:axId val="96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484.79</c:v>
                </c:pt>
                <c:pt idx="1">
                  <c:v>432.09</c:v>
                </c:pt>
                <c:pt idx="2">
                  <c:v>535.73</c:v>
                </c:pt>
                <c:pt idx="3">
                  <c:v>564.11</c:v>
                </c:pt>
                <c:pt idx="4">
                  <c:v>494.95</c:v>
                </c:pt>
              </c:numCache>
            </c:numRef>
          </c:val>
        </c:ser>
        <c:dLbls>
          <c:showLegendKey val="0"/>
          <c:showVal val="0"/>
          <c:showCatName val="0"/>
          <c:showSerName val="0"/>
          <c:showPercent val="0"/>
          <c:showBubbleSize val="0"/>
        </c:dLbls>
        <c:gapWidth val="150"/>
        <c:axId val="97599872"/>
        <c:axId val="976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97599872"/>
        <c:axId val="97602944"/>
      </c:lineChart>
      <c:dateAx>
        <c:axId val="97599872"/>
        <c:scaling>
          <c:orientation val="minMax"/>
        </c:scaling>
        <c:delete val="1"/>
        <c:axPos val="b"/>
        <c:numFmt formatCode="ge" sourceLinked="1"/>
        <c:majorTickMark val="none"/>
        <c:minorTickMark val="none"/>
        <c:tickLblPos val="none"/>
        <c:crossAx val="97602944"/>
        <c:crosses val="autoZero"/>
        <c:auto val="1"/>
        <c:lblOffset val="100"/>
        <c:baseTimeUnit val="years"/>
      </c:dateAx>
      <c:valAx>
        <c:axId val="976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103.65</c:v>
                </c:pt>
                <c:pt idx="1">
                  <c:v>105.99</c:v>
                </c:pt>
                <c:pt idx="2">
                  <c:v>92.06</c:v>
                </c:pt>
                <c:pt idx="3">
                  <c:v>97.26</c:v>
                </c:pt>
                <c:pt idx="4">
                  <c:v>98.39</c:v>
                </c:pt>
              </c:numCache>
            </c:numRef>
          </c:val>
        </c:ser>
        <c:dLbls>
          <c:showLegendKey val="0"/>
          <c:showVal val="0"/>
          <c:showCatName val="0"/>
          <c:showSerName val="0"/>
          <c:showPercent val="0"/>
          <c:showBubbleSize val="0"/>
        </c:dLbls>
        <c:gapWidth val="150"/>
        <c:axId val="103154048"/>
        <c:axId val="103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03154048"/>
        <c:axId val="103155968"/>
      </c:lineChart>
      <c:dateAx>
        <c:axId val="103154048"/>
        <c:scaling>
          <c:orientation val="minMax"/>
        </c:scaling>
        <c:delete val="1"/>
        <c:axPos val="b"/>
        <c:numFmt formatCode="ge" sourceLinked="1"/>
        <c:majorTickMark val="none"/>
        <c:minorTickMark val="none"/>
        <c:tickLblPos val="none"/>
        <c:crossAx val="103155968"/>
        <c:crosses val="autoZero"/>
        <c:auto val="1"/>
        <c:lblOffset val="100"/>
        <c:baseTimeUnit val="years"/>
      </c:dateAx>
      <c:valAx>
        <c:axId val="103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123.42</c:v>
                </c:pt>
                <c:pt idx="1">
                  <c:v>120.44</c:v>
                </c:pt>
                <c:pt idx="2">
                  <c:v>138.51</c:v>
                </c:pt>
                <c:pt idx="3">
                  <c:v>131.18</c:v>
                </c:pt>
                <c:pt idx="4">
                  <c:v>129.75</c:v>
                </c:pt>
              </c:numCache>
            </c:numRef>
          </c:val>
        </c:ser>
        <c:dLbls>
          <c:showLegendKey val="0"/>
          <c:showVal val="0"/>
          <c:showCatName val="0"/>
          <c:showSerName val="0"/>
          <c:showPercent val="0"/>
          <c:showBubbleSize val="0"/>
        </c:dLbls>
        <c:gapWidth val="150"/>
        <c:axId val="103609472"/>
        <c:axId val="1036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03609472"/>
        <c:axId val="103611392"/>
      </c:lineChart>
      <c:dateAx>
        <c:axId val="103609472"/>
        <c:scaling>
          <c:orientation val="minMax"/>
        </c:scaling>
        <c:delete val="1"/>
        <c:axPos val="b"/>
        <c:numFmt formatCode="ge" sourceLinked="1"/>
        <c:majorTickMark val="none"/>
        <c:minorTickMark val="none"/>
        <c:tickLblPos val="none"/>
        <c:crossAx val="103611392"/>
        <c:crosses val="autoZero"/>
        <c:auto val="1"/>
        <c:lblOffset val="100"/>
        <c:baseTimeUnit val="years"/>
      </c:dateAx>
      <c:valAx>
        <c:axId val="103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8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八幡市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
        <v>121</v>
      </c>
      <c r="AE8" s="50"/>
      <c r="AF8" s="50"/>
      <c r="AG8" s="50"/>
      <c r="AH8" s="50"/>
      <c r="AI8" s="50"/>
      <c r="AJ8" s="50"/>
      <c r="AK8" s="4"/>
      <c r="AL8" s="51">
        <f>データ!S6</f>
        <v>72144</v>
      </c>
      <c r="AM8" s="51"/>
      <c r="AN8" s="51"/>
      <c r="AO8" s="51"/>
      <c r="AP8" s="51"/>
      <c r="AQ8" s="51"/>
      <c r="AR8" s="51"/>
      <c r="AS8" s="51"/>
      <c r="AT8" s="46">
        <f>データ!T6</f>
        <v>24.35</v>
      </c>
      <c r="AU8" s="46"/>
      <c r="AV8" s="46"/>
      <c r="AW8" s="46"/>
      <c r="AX8" s="46"/>
      <c r="AY8" s="46"/>
      <c r="AZ8" s="46"/>
      <c r="BA8" s="46"/>
      <c r="BB8" s="46">
        <f>データ!U6</f>
        <v>2962.79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73.989999999999995</v>
      </c>
      <c r="J10" s="46"/>
      <c r="K10" s="46"/>
      <c r="L10" s="46"/>
      <c r="M10" s="46"/>
      <c r="N10" s="46"/>
      <c r="O10" s="46"/>
      <c r="P10" s="46">
        <f>データ!P6</f>
        <v>99.87</v>
      </c>
      <c r="Q10" s="46"/>
      <c r="R10" s="46"/>
      <c r="S10" s="46"/>
      <c r="T10" s="46"/>
      <c r="U10" s="46"/>
      <c r="V10" s="46"/>
      <c r="W10" s="46">
        <f>データ!Q6</f>
        <v>97.65</v>
      </c>
      <c r="X10" s="46"/>
      <c r="Y10" s="46"/>
      <c r="Z10" s="46"/>
      <c r="AA10" s="46"/>
      <c r="AB10" s="46"/>
      <c r="AC10" s="46"/>
      <c r="AD10" s="51">
        <f>データ!R6</f>
        <v>2581</v>
      </c>
      <c r="AE10" s="51"/>
      <c r="AF10" s="51"/>
      <c r="AG10" s="51"/>
      <c r="AH10" s="51"/>
      <c r="AI10" s="51"/>
      <c r="AJ10" s="51"/>
      <c r="AK10" s="2"/>
      <c r="AL10" s="51">
        <f>データ!V6</f>
        <v>71861</v>
      </c>
      <c r="AM10" s="51"/>
      <c r="AN10" s="51"/>
      <c r="AO10" s="51"/>
      <c r="AP10" s="51"/>
      <c r="AQ10" s="51"/>
      <c r="AR10" s="51"/>
      <c r="AS10" s="51"/>
      <c r="AT10" s="46">
        <f>データ!W6</f>
        <v>11.25</v>
      </c>
      <c r="AU10" s="46"/>
      <c r="AV10" s="46"/>
      <c r="AW10" s="46"/>
      <c r="AX10" s="46"/>
      <c r="AY10" s="46"/>
      <c r="AZ10" s="46"/>
      <c r="BA10" s="46"/>
      <c r="BB10" s="46">
        <f>データ!X6</f>
        <v>6387.64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262102</v>
      </c>
      <c r="D6" s="34">
        <f t="shared" si="3"/>
        <v>46</v>
      </c>
      <c r="E6" s="34">
        <f t="shared" si="3"/>
        <v>17</v>
      </c>
      <c r="F6" s="34">
        <f t="shared" si="3"/>
        <v>1</v>
      </c>
      <c r="G6" s="34">
        <f t="shared" si="3"/>
        <v>0</v>
      </c>
      <c r="H6" s="34" t="str">
        <f t="shared" si="3"/>
        <v>京都府　八幡市</v>
      </c>
      <c r="I6" s="34" t="str">
        <f t="shared" si="3"/>
        <v>法適用</v>
      </c>
      <c r="J6" s="34" t="str">
        <f t="shared" si="3"/>
        <v>下水道事業</v>
      </c>
      <c r="K6" s="34" t="str">
        <f t="shared" si="3"/>
        <v>公共下水道</v>
      </c>
      <c r="L6" s="34" t="str">
        <f t="shared" si="3"/>
        <v>Bc1</v>
      </c>
      <c r="M6" s="34">
        <f t="shared" si="3"/>
        <v>0</v>
      </c>
      <c r="N6" s="35" t="str">
        <f t="shared" si="3"/>
        <v>-</v>
      </c>
      <c r="O6" s="35">
        <f t="shared" si="3"/>
        <v>73.989999999999995</v>
      </c>
      <c r="P6" s="35">
        <f t="shared" si="3"/>
        <v>99.87</v>
      </c>
      <c r="Q6" s="35">
        <f t="shared" si="3"/>
        <v>97.65</v>
      </c>
      <c r="R6" s="35">
        <f t="shared" si="3"/>
        <v>2581</v>
      </c>
      <c r="S6" s="35">
        <f t="shared" si="3"/>
        <v>72144</v>
      </c>
      <c r="T6" s="35">
        <f t="shared" si="3"/>
        <v>24.35</v>
      </c>
      <c r="U6" s="35">
        <f t="shared" si="3"/>
        <v>2962.79</v>
      </c>
      <c r="V6" s="35">
        <f t="shared" si="3"/>
        <v>71861</v>
      </c>
      <c r="W6" s="35">
        <f t="shared" si="3"/>
        <v>11.25</v>
      </c>
      <c r="X6" s="35">
        <f t="shared" si="3"/>
        <v>6387.64</v>
      </c>
      <c r="Y6" s="36">
        <f>IF(Y7="",NA(),Y7)</f>
        <v>101.5</v>
      </c>
      <c r="Z6" s="36">
        <f t="shared" ref="Z6:AH6" si="4">IF(Z7="",NA(),Z7)</f>
        <v>102.61</v>
      </c>
      <c r="AA6" s="36">
        <f t="shared" si="4"/>
        <v>101.44</v>
      </c>
      <c r="AB6" s="36">
        <f t="shared" si="4"/>
        <v>100.51</v>
      </c>
      <c r="AC6" s="36">
        <f t="shared" si="4"/>
        <v>100.41</v>
      </c>
      <c r="AD6" s="36">
        <f t="shared" si="4"/>
        <v>100.13</v>
      </c>
      <c r="AE6" s="36">
        <f t="shared" si="4"/>
        <v>101.67</v>
      </c>
      <c r="AF6" s="36">
        <f t="shared" si="4"/>
        <v>107.19</v>
      </c>
      <c r="AG6" s="36">
        <f t="shared" si="4"/>
        <v>105.81</v>
      </c>
      <c r="AH6" s="36">
        <f t="shared" si="4"/>
        <v>106.63</v>
      </c>
      <c r="AI6" s="35" t="str">
        <f>IF(AI7="","",IF(AI7="-","【-】","【"&amp;SUBSTITUTE(TEXT(AI7,"#,##0.00"),"-","△")&amp;"】"))</f>
        <v>【108.57】</v>
      </c>
      <c r="AJ6" s="35">
        <f>IF(AJ7="",NA(),AJ7)</f>
        <v>0</v>
      </c>
      <c r="AK6" s="35">
        <f t="shared" ref="AK6:AS6" si="5">IF(AK7="",NA(),AK7)</f>
        <v>0</v>
      </c>
      <c r="AL6" s="35">
        <f t="shared" si="5"/>
        <v>0</v>
      </c>
      <c r="AM6" s="35">
        <f t="shared" si="5"/>
        <v>0</v>
      </c>
      <c r="AN6" s="35">
        <f t="shared" si="5"/>
        <v>0</v>
      </c>
      <c r="AO6" s="36">
        <f t="shared" si="5"/>
        <v>52.48</v>
      </c>
      <c r="AP6" s="36">
        <f t="shared" si="5"/>
        <v>53.95</v>
      </c>
      <c r="AQ6" s="36">
        <f t="shared" si="5"/>
        <v>42.55</v>
      </c>
      <c r="AR6" s="36">
        <f t="shared" si="5"/>
        <v>35.49</v>
      </c>
      <c r="AS6" s="36">
        <f t="shared" si="5"/>
        <v>26.43</v>
      </c>
      <c r="AT6" s="35" t="str">
        <f>IF(AT7="","",IF(AT7="-","【-】","【"&amp;SUBSTITUTE(TEXT(AT7,"#,##0.00"),"-","△")&amp;"】"))</f>
        <v>【4.38】</v>
      </c>
      <c r="AU6" s="36">
        <f>IF(AU7="",NA(),AU7)</f>
        <v>320.69</v>
      </c>
      <c r="AV6" s="36">
        <f t="shared" ref="AV6:BD6" si="6">IF(AV7="",NA(),AV7)</f>
        <v>344.88</v>
      </c>
      <c r="AW6" s="36">
        <f t="shared" si="6"/>
        <v>106.42</v>
      </c>
      <c r="AX6" s="36">
        <f t="shared" si="6"/>
        <v>118.59</v>
      </c>
      <c r="AY6" s="36">
        <f t="shared" si="6"/>
        <v>133.1</v>
      </c>
      <c r="AZ6" s="36">
        <f t="shared" si="6"/>
        <v>208.92</v>
      </c>
      <c r="BA6" s="36">
        <f t="shared" si="6"/>
        <v>334.04</v>
      </c>
      <c r="BB6" s="36">
        <f t="shared" si="6"/>
        <v>78.62</v>
      </c>
      <c r="BC6" s="36">
        <f t="shared" si="6"/>
        <v>82.47</v>
      </c>
      <c r="BD6" s="36">
        <f t="shared" si="6"/>
        <v>72.44</v>
      </c>
      <c r="BE6" s="35" t="str">
        <f>IF(BE7="","",IF(BE7="-","【-】","【"&amp;SUBSTITUTE(TEXT(BE7,"#,##0.00"),"-","△")&amp;"】"))</f>
        <v>【59.95】</v>
      </c>
      <c r="BF6" s="36">
        <f>IF(BF7="",NA(),BF7)</f>
        <v>484.79</v>
      </c>
      <c r="BG6" s="36">
        <f t="shared" ref="BG6:BO6" si="7">IF(BG7="",NA(),BG7)</f>
        <v>432.09</v>
      </c>
      <c r="BH6" s="36">
        <f t="shared" si="7"/>
        <v>535.73</v>
      </c>
      <c r="BI6" s="36">
        <f t="shared" si="7"/>
        <v>564.11</v>
      </c>
      <c r="BJ6" s="36">
        <f t="shared" si="7"/>
        <v>494.95</v>
      </c>
      <c r="BK6" s="36">
        <f t="shared" si="7"/>
        <v>708.85</v>
      </c>
      <c r="BL6" s="36">
        <f t="shared" si="7"/>
        <v>660.23</v>
      </c>
      <c r="BM6" s="36">
        <f t="shared" si="7"/>
        <v>658.6</v>
      </c>
      <c r="BN6" s="36">
        <f t="shared" si="7"/>
        <v>664.04</v>
      </c>
      <c r="BO6" s="36">
        <f t="shared" si="7"/>
        <v>625.12</v>
      </c>
      <c r="BP6" s="35" t="str">
        <f>IF(BP7="","",IF(BP7="-","【-】","【"&amp;SUBSTITUTE(TEXT(BP7,"#,##0.00"),"-","△")&amp;"】"))</f>
        <v>【728.30】</v>
      </c>
      <c r="BQ6" s="36">
        <f>IF(BQ7="",NA(),BQ7)</f>
        <v>103.65</v>
      </c>
      <c r="BR6" s="36">
        <f t="shared" ref="BR6:BZ6" si="8">IF(BR7="",NA(),BR7)</f>
        <v>105.99</v>
      </c>
      <c r="BS6" s="36">
        <f t="shared" si="8"/>
        <v>92.06</v>
      </c>
      <c r="BT6" s="36">
        <f t="shared" si="8"/>
        <v>97.26</v>
      </c>
      <c r="BU6" s="36">
        <f t="shared" si="8"/>
        <v>98.39</v>
      </c>
      <c r="BV6" s="36">
        <f t="shared" si="8"/>
        <v>89.47</v>
      </c>
      <c r="BW6" s="36">
        <f t="shared" si="8"/>
        <v>88.7</v>
      </c>
      <c r="BX6" s="36">
        <f t="shared" si="8"/>
        <v>88.44</v>
      </c>
      <c r="BY6" s="36">
        <f t="shared" si="8"/>
        <v>86.2</v>
      </c>
      <c r="BZ6" s="36">
        <f t="shared" si="8"/>
        <v>89.74</v>
      </c>
      <c r="CA6" s="35" t="str">
        <f>IF(CA7="","",IF(CA7="-","【-】","【"&amp;SUBSTITUTE(TEXT(CA7,"#,##0.00"),"-","△")&amp;"】"))</f>
        <v>【100.04】</v>
      </c>
      <c r="CB6" s="36">
        <f>IF(CB7="",NA(),CB7)</f>
        <v>123.42</v>
      </c>
      <c r="CC6" s="36">
        <f t="shared" ref="CC6:CK6" si="9">IF(CC7="",NA(),CC7)</f>
        <v>120.44</v>
      </c>
      <c r="CD6" s="36">
        <f t="shared" si="9"/>
        <v>138.51</v>
      </c>
      <c r="CE6" s="36">
        <f t="shared" si="9"/>
        <v>131.18</v>
      </c>
      <c r="CF6" s="36">
        <f t="shared" si="9"/>
        <v>129.75</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64.75</v>
      </c>
      <c r="CS6" s="36">
        <f t="shared" si="10"/>
        <v>62.03</v>
      </c>
      <c r="CT6" s="36">
        <f t="shared" si="10"/>
        <v>59.27</v>
      </c>
      <c r="CU6" s="36">
        <f t="shared" si="10"/>
        <v>62.64</v>
      </c>
      <c r="CV6" s="36">
        <f t="shared" si="10"/>
        <v>58.12</v>
      </c>
      <c r="CW6" s="35" t="str">
        <f>IF(CW7="","",IF(CW7="-","【-】","【"&amp;SUBSTITUTE(TEXT(CW7,"#,##0.00"),"-","△")&amp;"】"))</f>
        <v>【60.09】</v>
      </c>
      <c r="CX6" s="36">
        <f>IF(CX7="",NA(),CX7)</f>
        <v>98.14</v>
      </c>
      <c r="CY6" s="36">
        <f t="shared" ref="CY6:DG6" si="11">IF(CY7="",NA(),CY7)</f>
        <v>98.23</v>
      </c>
      <c r="CZ6" s="36">
        <f t="shared" si="11"/>
        <v>98.39</v>
      </c>
      <c r="DA6" s="36">
        <f t="shared" si="11"/>
        <v>98.64</v>
      </c>
      <c r="DB6" s="36">
        <f t="shared" si="11"/>
        <v>98.75</v>
      </c>
      <c r="DC6" s="36">
        <f t="shared" si="11"/>
        <v>92.84</v>
      </c>
      <c r="DD6" s="36">
        <f t="shared" si="11"/>
        <v>93.53</v>
      </c>
      <c r="DE6" s="36">
        <f t="shared" si="11"/>
        <v>92.82</v>
      </c>
      <c r="DF6" s="36">
        <f t="shared" si="11"/>
        <v>92.98</v>
      </c>
      <c r="DG6" s="36">
        <f t="shared" si="11"/>
        <v>93.07</v>
      </c>
      <c r="DH6" s="35" t="str">
        <f>IF(DH7="","",IF(DH7="-","【-】","【"&amp;SUBSTITUTE(TEXT(DH7,"#,##0.00"),"-","△")&amp;"】"))</f>
        <v>【94.90】</v>
      </c>
      <c r="DI6" s="36">
        <f>IF(DI7="",NA(),DI7)</f>
        <v>3.98</v>
      </c>
      <c r="DJ6" s="36">
        <f t="shared" ref="DJ6:DR6" si="12">IF(DJ7="",NA(),DJ7)</f>
        <v>5.25</v>
      </c>
      <c r="DK6" s="36">
        <f t="shared" si="12"/>
        <v>15.03</v>
      </c>
      <c r="DL6" s="36">
        <f t="shared" si="12"/>
        <v>17.96</v>
      </c>
      <c r="DM6" s="36">
        <f t="shared" si="12"/>
        <v>20.66</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6">
        <f>IF(EE7="",NA(),EE7)</f>
        <v>0.38</v>
      </c>
      <c r="EF6" s="36">
        <f t="shared" ref="EF6:EN6" si="14">IF(EF7="",NA(),EF7)</f>
        <v>0.8</v>
      </c>
      <c r="EG6" s="36">
        <f t="shared" si="14"/>
        <v>0.77</v>
      </c>
      <c r="EH6" s="36">
        <f t="shared" si="14"/>
        <v>0.39</v>
      </c>
      <c r="EI6" s="36">
        <f t="shared" si="14"/>
        <v>0.36</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c r="A7" s="29"/>
      <c r="B7" s="38">
        <v>2016</v>
      </c>
      <c r="C7" s="38">
        <v>262102</v>
      </c>
      <c r="D7" s="38">
        <v>46</v>
      </c>
      <c r="E7" s="38">
        <v>17</v>
      </c>
      <c r="F7" s="38">
        <v>1</v>
      </c>
      <c r="G7" s="38">
        <v>0</v>
      </c>
      <c r="H7" s="38" t="s">
        <v>108</v>
      </c>
      <c r="I7" s="38" t="s">
        <v>109</v>
      </c>
      <c r="J7" s="38" t="s">
        <v>110</v>
      </c>
      <c r="K7" s="38" t="s">
        <v>111</v>
      </c>
      <c r="L7" s="38" t="s">
        <v>112</v>
      </c>
      <c r="M7" s="38"/>
      <c r="N7" s="39" t="s">
        <v>113</v>
      </c>
      <c r="O7" s="39">
        <v>73.989999999999995</v>
      </c>
      <c r="P7" s="39">
        <v>99.87</v>
      </c>
      <c r="Q7" s="39">
        <v>97.65</v>
      </c>
      <c r="R7" s="39">
        <v>2581</v>
      </c>
      <c r="S7" s="39">
        <v>72144</v>
      </c>
      <c r="T7" s="39">
        <v>24.35</v>
      </c>
      <c r="U7" s="39">
        <v>2962.79</v>
      </c>
      <c r="V7" s="39">
        <v>71861</v>
      </c>
      <c r="W7" s="39">
        <v>11.25</v>
      </c>
      <c r="X7" s="39">
        <v>6387.64</v>
      </c>
      <c r="Y7" s="39">
        <v>101.5</v>
      </c>
      <c r="Z7" s="39">
        <v>102.61</v>
      </c>
      <c r="AA7" s="39">
        <v>101.44</v>
      </c>
      <c r="AB7" s="39">
        <v>100.51</v>
      </c>
      <c r="AC7" s="39">
        <v>100.41</v>
      </c>
      <c r="AD7" s="39">
        <v>100.13</v>
      </c>
      <c r="AE7" s="39">
        <v>101.67</v>
      </c>
      <c r="AF7" s="39">
        <v>107.19</v>
      </c>
      <c r="AG7" s="39">
        <v>105.81</v>
      </c>
      <c r="AH7" s="39">
        <v>106.63</v>
      </c>
      <c r="AI7" s="39">
        <v>108.57</v>
      </c>
      <c r="AJ7" s="39">
        <v>0</v>
      </c>
      <c r="AK7" s="39">
        <v>0</v>
      </c>
      <c r="AL7" s="39">
        <v>0</v>
      </c>
      <c r="AM7" s="39">
        <v>0</v>
      </c>
      <c r="AN7" s="39">
        <v>0</v>
      </c>
      <c r="AO7" s="39">
        <v>52.48</v>
      </c>
      <c r="AP7" s="39">
        <v>53.95</v>
      </c>
      <c r="AQ7" s="39">
        <v>42.55</v>
      </c>
      <c r="AR7" s="39">
        <v>35.49</v>
      </c>
      <c r="AS7" s="39">
        <v>26.43</v>
      </c>
      <c r="AT7" s="39">
        <v>4.38</v>
      </c>
      <c r="AU7" s="39">
        <v>320.69</v>
      </c>
      <c r="AV7" s="39">
        <v>344.88</v>
      </c>
      <c r="AW7" s="39">
        <v>106.42</v>
      </c>
      <c r="AX7" s="39">
        <v>118.59</v>
      </c>
      <c r="AY7" s="39">
        <v>133.1</v>
      </c>
      <c r="AZ7" s="39">
        <v>208.92</v>
      </c>
      <c r="BA7" s="39">
        <v>334.04</v>
      </c>
      <c r="BB7" s="39">
        <v>78.62</v>
      </c>
      <c r="BC7" s="39">
        <v>82.47</v>
      </c>
      <c r="BD7" s="39">
        <v>72.44</v>
      </c>
      <c r="BE7" s="39">
        <v>59.95</v>
      </c>
      <c r="BF7" s="39">
        <v>484.79</v>
      </c>
      <c r="BG7" s="39">
        <v>432.09</v>
      </c>
      <c r="BH7" s="39">
        <v>535.73</v>
      </c>
      <c r="BI7" s="39">
        <v>564.11</v>
      </c>
      <c r="BJ7" s="39">
        <v>494.95</v>
      </c>
      <c r="BK7" s="39">
        <v>708.85</v>
      </c>
      <c r="BL7" s="39">
        <v>660.23</v>
      </c>
      <c r="BM7" s="39">
        <v>658.6</v>
      </c>
      <c r="BN7" s="39">
        <v>664.04</v>
      </c>
      <c r="BO7" s="39">
        <v>625.12</v>
      </c>
      <c r="BP7" s="39">
        <v>728.3</v>
      </c>
      <c r="BQ7" s="39">
        <v>103.65</v>
      </c>
      <c r="BR7" s="39">
        <v>105.99</v>
      </c>
      <c r="BS7" s="39">
        <v>92.06</v>
      </c>
      <c r="BT7" s="39">
        <v>97.26</v>
      </c>
      <c r="BU7" s="39">
        <v>98.39</v>
      </c>
      <c r="BV7" s="39">
        <v>89.47</v>
      </c>
      <c r="BW7" s="39">
        <v>88.7</v>
      </c>
      <c r="BX7" s="39">
        <v>88.44</v>
      </c>
      <c r="BY7" s="39">
        <v>86.2</v>
      </c>
      <c r="BZ7" s="39">
        <v>89.74</v>
      </c>
      <c r="CA7" s="39">
        <v>100.04</v>
      </c>
      <c r="CB7" s="39">
        <v>123.42</v>
      </c>
      <c r="CC7" s="39">
        <v>120.44</v>
      </c>
      <c r="CD7" s="39">
        <v>138.51</v>
      </c>
      <c r="CE7" s="39">
        <v>131.18</v>
      </c>
      <c r="CF7" s="39">
        <v>129.75</v>
      </c>
      <c r="CG7" s="39">
        <v>143.47999999999999</v>
      </c>
      <c r="CH7" s="39">
        <v>145.05000000000001</v>
      </c>
      <c r="CI7" s="39">
        <v>147.15</v>
      </c>
      <c r="CJ7" s="39">
        <v>146.47999999999999</v>
      </c>
      <c r="CK7" s="39">
        <v>141.24</v>
      </c>
      <c r="CL7" s="39">
        <v>137.82</v>
      </c>
      <c r="CM7" s="39" t="s">
        <v>113</v>
      </c>
      <c r="CN7" s="39" t="s">
        <v>113</v>
      </c>
      <c r="CO7" s="39" t="s">
        <v>113</v>
      </c>
      <c r="CP7" s="39" t="s">
        <v>113</v>
      </c>
      <c r="CQ7" s="39" t="s">
        <v>113</v>
      </c>
      <c r="CR7" s="39">
        <v>64.75</v>
      </c>
      <c r="CS7" s="39">
        <v>62.03</v>
      </c>
      <c r="CT7" s="39">
        <v>59.27</v>
      </c>
      <c r="CU7" s="39">
        <v>62.64</v>
      </c>
      <c r="CV7" s="39">
        <v>58.12</v>
      </c>
      <c r="CW7" s="39">
        <v>60.09</v>
      </c>
      <c r="CX7" s="39">
        <v>98.14</v>
      </c>
      <c r="CY7" s="39">
        <v>98.23</v>
      </c>
      <c r="CZ7" s="39">
        <v>98.39</v>
      </c>
      <c r="DA7" s="39">
        <v>98.64</v>
      </c>
      <c r="DB7" s="39">
        <v>98.75</v>
      </c>
      <c r="DC7" s="39">
        <v>92.84</v>
      </c>
      <c r="DD7" s="39">
        <v>93.53</v>
      </c>
      <c r="DE7" s="39">
        <v>92.82</v>
      </c>
      <c r="DF7" s="39">
        <v>92.98</v>
      </c>
      <c r="DG7" s="39">
        <v>93.07</v>
      </c>
      <c r="DH7" s="39">
        <v>94.9</v>
      </c>
      <c r="DI7" s="39">
        <v>3.98</v>
      </c>
      <c r="DJ7" s="39">
        <v>5.25</v>
      </c>
      <c r="DK7" s="39">
        <v>15.03</v>
      </c>
      <c r="DL7" s="39">
        <v>17.96</v>
      </c>
      <c r="DM7" s="39">
        <v>20.66</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0.38</v>
      </c>
      <c r="EF7" s="39">
        <v>0.8</v>
      </c>
      <c r="EG7" s="39">
        <v>0.77</v>
      </c>
      <c r="EH7" s="39">
        <v>0.39</v>
      </c>
      <c r="EI7" s="39">
        <v>0.36</v>
      </c>
      <c r="EJ7" s="39">
        <v>0.04</v>
      </c>
      <c r="EK7" s="39">
        <v>0.05</v>
      </c>
      <c r="EL7" s="39">
        <v>7.0000000000000007E-2</v>
      </c>
      <c r="EM7" s="39">
        <v>7.0000000000000007E-2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yawata</cp:lastModifiedBy>
  <cp:lastPrinted>2018-02-21T00:21:57Z</cp:lastPrinted>
  <dcterms:modified xsi:type="dcterms:W3CDTF">2018-02-21T02:03:33Z</dcterms:modified>
</cp:coreProperties>
</file>