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庶務計画係共有ファイル\050_調査報告（国・府・他）\京都府\H30年度\H31.1.22【京都府 依頼　２月８日（火）〆】平成29年度決算「経営比較分析表」の分析等について\UTF-8''【経営比較分析表】2017_262102_46_1718\【経営比較分析表】2017_262102_46_1718\"/>
    </mc:Choice>
  </mc:AlternateContent>
  <workbookProtection workbookAlgorithmName="SHA-512" workbookHashValue="+aIjNs4C5h2BXuvnDudqRl7ZX4AuNfAXfzbquAqdCscdUw0XcFHiF1U8CEg5roMXMUHVEvoxlgowsKEin4CQqA==" workbookSaltValue="9hK0xOBsI+AFuNZMDjwzA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<sst xmlns="http://schemas.openxmlformats.org/spreadsheetml/2006/main" count="240" uniqueCount="123">
  <si>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</si>
  <si>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</si>
  <si>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</si>
  <si>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</si>
  <si>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</si>
  <si>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</si>
  <si>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</si>
  <si>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</si>
  <si>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</si>
  <si>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</si>
  <si>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</si>
  <si>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</si>
  <si>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</si>
  <si>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</si>
  <si>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</si>
  <si>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</si>
  <si>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</si>
  <si>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</si>
  <si>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</si>
  <si>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</si>
  <si>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</si>
  <si>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</si>
  <si>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</si>
  <si>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</si>
  <si>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</si>
  <si>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</si>
  <si>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</si>
  <si>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</si>
  <si>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</si>
  <si>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</si>
  <si>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</si>
  <si>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</si>
  <si>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</si>
  <si>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</si>
  <si>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</si>
  <si>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</si>
  <si>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</si>
  <si>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</si>
  <si>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</si>
  <si>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</si>
  <si>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</si>
  <si>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</si>
  <si>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</si>
  <si>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</si>
  <si>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</si>
  <si>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</si>
  <si>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</si>
  <si>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</si>
  <si>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</si>
  <si>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</si>
  <si>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</si>
  <si>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</si>
  <si>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</si>
  <si>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</si>
  <si>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</si>
  <si>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</si>
  <si>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</si>
  <si>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</si>
  <si>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</si>
  <si>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</si>
  <si>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</si>
  <si>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</si>
  <si>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</si>
  <si>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</si>
  <si>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</si>
  <si>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</si>
  <si>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</si>
  <si>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</si>
  <si>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</si>
  <si>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</si>
  <si>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</si>
  <si>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</si>
  <si>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</si>
  <si>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</si>
  <si>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</si>
  <si>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</si>
  <si>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</si>
  <si>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</si>
  <si>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</si>
  <si>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</si>
  <si>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</si>
  <si>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</si>
  <si>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</si>
  <si>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</si>
  <si>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</si>
  <si>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</si>
  <si>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</si>
  <si>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</si>
  <si>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</si>
  <si>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</si>
  <si>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</si>
  <si>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</si>
  <si>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</si>
  <si>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</si>
  <si>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</si>
  <si>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</si>
  <si>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</si>
  <si>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</si>
  <si>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</si>
  <si>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</si>
  <si>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</si>
  <si>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</si>
  <si>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</si>
  <si>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</si>
  <si>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</si>
  <si>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</si>
  <si>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</si>
  <si>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</si>
  <si>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八幡市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</si>
  <si>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</si>
  <si>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</si>
  <si>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</si>
  <si>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</si>
  <si>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</si>
  <si>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</si>
  <si>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</si>
  <si>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</si>
  <si>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</si>
  <si>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</si>
  <si>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</si>
  <si>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平成22年度より管渠長寿命化計画を策定し、補助金等の財源確保と計画的な管渠の更新を行っており、平成29年度は第2期第3年目であった。
　前年度と比較し、長寿命化工事による管渠の改築更新が増加したため、管渠改善率については増加しており、類似団体を大きく上回っている。
　有形固定資産減価償却率については、新会計基準の適用でみなし償却の廃止を行った平成26年度に大きく増加しており、以後も対象資産の償却が進むこと等により増加傾向にある。</t>
    <rPh sb="1" eb="3">
      <t>ヘイセイ</t>
    </rPh>
    <rPh sb="5" eb="7">
      <t>ネンド</t>
    </rPh>
    <rPh sb="9" eb="11">
      <t>カンキョ</t>
    </rPh>
    <rPh sb="11" eb="15">
      <t>チョウジュミョウカ</t>
    </rPh>
    <rPh sb="15" eb="17">
      <t>ケイカク</t>
    </rPh>
    <rPh sb="18" eb="20">
      <t>サクテイ</t>
    </rPh>
    <rPh sb="22" eb="26">
      <t>ホジョキンナド</t>
    </rPh>
    <rPh sb="27" eb="29">
      <t>ザイゲン</t>
    </rPh>
    <rPh sb="29" eb="31">
      <t>カクホ</t>
    </rPh>
    <rPh sb="32" eb="35">
      <t>ケイカクテキ</t>
    </rPh>
    <rPh sb="36" eb="38">
      <t>カンキョ</t>
    </rPh>
    <rPh sb="39" eb="41">
      <t>コウシン</t>
    </rPh>
    <rPh sb="42" eb="43">
      <t>オコナ</t>
    </rPh>
    <rPh sb="48" eb="50">
      <t>ヘイセイ</t>
    </rPh>
    <rPh sb="52" eb="54">
      <t>ネンド</t>
    </rPh>
    <rPh sb="55" eb="56">
      <t>ダイ</t>
    </rPh>
    <rPh sb="57" eb="58">
      <t>キ</t>
    </rPh>
    <rPh sb="58" eb="59">
      <t>ダイ</t>
    </rPh>
    <rPh sb="60" eb="62">
      <t>ネンメ</t>
    </rPh>
    <rPh sb="69" eb="72">
      <t>ゼンネンド</t>
    </rPh>
    <rPh sb="73" eb="75">
      <t>ヒカク</t>
    </rPh>
    <rPh sb="77" eb="81">
      <t>チョウジュミョウカ</t>
    </rPh>
    <rPh sb="81" eb="83">
      <t>コウジ</t>
    </rPh>
    <rPh sb="86" eb="88">
      <t>カンキョ</t>
    </rPh>
    <rPh sb="89" eb="91">
      <t>カイチク</t>
    </rPh>
    <rPh sb="91" eb="93">
      <t>コウシン</t>
    </rPh>
    <rPh sb="94" eb="96">
      <t>ゾウカ</t>
    </rPh>
    <rPh sb="101" eb="103">
      <t>カンキョ</t>
    </rPh>
    <rPh sb="103" eb="105">
      <t>カイゼン</t>
    </rPh>
    <rPh sb="105" eb="106">
      <t>リツ</t>
    </rPh>
    <rPh sb="111" eb="113">
      <t>ゾウカ</t>
    </rPh>
    <rPh sb="118" eb="120">
      <t>ルイジ</t>
    </rPh>
    <rPh sb="120" eb="122">
      <t>ダンタイ</t>
    </rPh>
    <rPh sb="123" eb="124">
      <t>オオ</t>
    </rPh>
    <rPh sb="126" eb="128">
      <t>ウワマワ</t>
    </rPh>
    <rPh sb="135" eb="137">
      <t>ユウケイ</t>
    </rPh>
    <rPh sb="137" eb="139">
      <t>コテイ</t>
    </rPh>
    <rPh sb="139" eb="141">
      <t>シサン</t>
    </rPh>
    <rPh sb="141" eb="143">
      <t>ゲンカ</t>
    </rPh>
    <rPh sb="143" eb="145">
      <t>ショウキャク</t>
    </rPh>
    <rPh sb="145" eb="146">
      <t>リツ</t>
    </rPh>
    <rPh sb="152" eb="153">
      <t>シン</t>
    </rPh>
    <rPh sb="153" eb="155">
      <t>カイケイ</t>
    </rPh>
    <rPh sb="155" eb="157">
      <t>キジュン</t>
    </rPh>
    <rPh sb="158" eb="160">
      <t>テキヨウ</t>
    </rPh>
    <rPh sb="164" eb="166">
      <t>ショウキャク</t>
    </rPh>
    <rPh sb="167" eb="169">
      <t>ハイシ</t>
    </rPh>
    <rPh sb="170" eb="171">
      <t>オコナ</t>
    </rPh>
    <rPh sb="173" eb="175">
      <t>ヘイセイ</t>
    </rPh>
    <rPh sb="177" eb="179">
      <t>ネンド</t>
    </rPh>
    <rPh sb="180" eb="181">
      <t>オオ</t>
    </rPh>
    <rPh sb="183" eb="185">
      <t>ゾウカ</t>
    </rPh>
    <rPh sb="190" eb="192">
      <t>イゴ</t>
    </rPh>
    <rPh sb="193" eb="195">
      <t>タイショウ</t>
    </rPh>
    <rPh sb="195" eb="197">
      <t>シサン</t>
    </rPh>
    <rPh sb="198" eb="200">
      <t>ショウキャク</t>
    </rPh>
    <rPh sb="201" eb="202">
      <t>スス</t>
    </rPh>
    <rPh sb="205" eb="206">
      <t>ナド</t>
    </rPh>
    <rPh sb="209" eb="211">
      <t>ゾウカ</t>
    </rPh>
    <rPh sb="211" eb="213">
      <t>ケイコウ</t>
    </rPh>
    <phoneticPr fontId="4"/>
  </si>
  <si>
    <t>　平成29年度は平成28年度と比較すると、流域下水道維持管理負担金や支払利息等費用が減少傾向であったが、一般会計からの繰入金の減額や、有収水量の減少による下水道使用料収益も減少したことで、経常収支比率はほぼ横ばいに近い微増となった。
　建設事業については、長寿命化による改築した管渠延長が前年度と比較して増加している。また、平成28年度から予算を繰り越した、雨水地下貯留施設設置工事（あさかぜ公園）が完了した。
　今後については、人口減少等による下水道使用料収益を見据えつつ、老朽化対策や耐震化工事等で、国の交付金制度を活用し財源の確保と計画的な改築更新等を引き続き行っていくこととする。</t>
    <rPh sb="1" eb="3">
      <t>ヘイセイ</t>
    </rPh>
    <rPh sb="5" eb="7">
      <t>ネンド</t>
    </rPh>
    <rPh sb="8" eb="10">
      <t>ヘイセイ</t>
    </rPh>
    <rPh sb="12" eb="14">
      <t>ネンド</t>
    </rPh>
    <rPh sb="15" eb="17">
      <t>ヒカク</t>
    </rPh>
    <rPh sb="21" eb="23">
      <t>リュウイキ</t>
    </rPh>
    <rPh sb="23" eb="26">
      <t>ゲスイドウ</t>
    </rPh>
    <rPh sb="26" eb="28">
      <t>イジ</t>
    </rPh>
    <rPh sb="28" eb="30">
      <t>カンリ</t>
    </rPh>
    <rPh sb="30" eb="33">
      <t>フタンキン</t>
    </rPh>
    <rPh sb="34" eb="36">
      <t>シハライ</t>
    </rPh>
    <rPh sb="36" eb="38">
      <t>リソク</t>
    </rPh>
    <rPh sb="38" eb="39">
      <t>ナド</t>
    </rPh>
    <rPh sb="39" eb="41">
      <t>ヒヨウ</t>
    </rPh>
    <rPh sb="42" eb="44">
      <t>ゲンショウ</t>
    </rPh>
    <rPh sb="44" eb="46">
      <t>ケイコウ</t>
    </rPh>
    <rPh sb="52" eb="54">
      <t>イッパン</t>
    </rPh>
    <rPh sb="54" eb="56">
      <t>カイケイ</t>
    </rPh>
    <rPh sb="59" eb="61">
      <t>クリイレ</t>
    </rPh>
    <rPh sb="61" eb="62">
      <t>キン</t>
    </rPh>
    <rPh sb="63" eb="65">
      <t>ゲンガク</t>
    </rPh>
    <rPh sb="67" eb="69">
      <t>ユウシュウ</t>
    </rPh>
    <rPh sb="69" eb="71">
      <t>スイリョウ</t>
    </rPh>
    <rPh sb="72" eb="74">
      <t>ゲンショウ</t>
    </rPh>
    <rPh sb="77" eb="80">
      <t>ゲスイドウ</t>
    </rPh>
    <rPh sb="80" eb="83">
      <t>シヨウリョウ</t>
    </rPh>
    <rPh sb="83" eb="85">
      <t>シュウエキ</t>
    </rPh>
    <rPh sb="86" eb="88">
      <t>ゲンショウ</t>
    </rPh>
    <rPh sb="94" eb="96">
      <t>ケイジョウ</t>
    </rPh>
    <rPh sb="96" eb="98">
      <t>シュウシ</t>
    </rPh>
    <rPh sb="98" eb="100">
      <t>ヒリツ</t>
    </rPh>
    <rPh sb="103" eb="104">
      <t>ヨコ</t>
    </rPh>
    <rPh sb="107" eb="108">
      <t>チカ</t>
    </rPh>
    <rPh sb="109" eb="111">
      <t>ビゾウ</t>
    </rPh>
    <rPh sb="118" eb="120">
      <t>ケンセツ</t>
    </rPh>
    <rPh sb="120" eb="122">
      <t>ジギョウ</t>
    </rPh>
    <rPh sb="128" eb="132">
      <t>チョウジュミョウカ</t>
    </rPh>
    <rPh sb="135" eb="137">
      <t>カイチク</t>
    </rPh>
    <rPh sb="139" eb="141">
      <t>カンキョ</t>
    </rPh>
    <rPh sb="141" eb="143">
      <t>エンチョウ</t>
    </rPh>
    <rPh sb="144" eb="147">
      <t>ゼンネンド</t>
    </rPh>
    <rPh sb="148" eb="150">
      <t>ヒカク</t>
    </rPh>
    <rPh sb="152" eb="154">
      <t>ゾウカ</t>
    </rPh>
    <rPh sb="162" eb="164">
      <t>ヘイセイ</t>
    </rPh>
    <rPh sb="166" eb="168">
      <t>ネンド</t>
    </rPh>
    <rPh sb="170" eb="172">
      <t>ヨサン</t>
    </rPh>
    <rPh sb="173" eb="174">
      <t>ク</t>
    </rPh>
    <rPh sb="175" eb="176">
      <t>コ</t>
    </rPh>
    <rPh sb="179" eb="181">
      <t>ウスイ</t>
    </rPh>
    <rPh sb="181" eb="183">
      <t>チカ</t>
    </rPh>
    <rPh sb="183" eb="185">
      <t>チョリュウ</t>
    </rPh>
    <rPh sb="185" eb="187">
      <t>シセツ</t>
    </rPh>
    <rPh sb="187" eb="189">
      <t>セッチ</t>
    </rPh>
    <rPh sb="189" eb="191">
      <t>コウジ</t>
    </rPh>
    <rPh sb="196" eb="198">
      <t>コウエン</t>
    </rPh>
    <rPh sb="200" eb="202">
      <t>カンリョウ</t>
    </rPh>
    <rPh sb="207" eb="209">
      <t>コンゴ</t>
    </rPh>
    <rPh sb="215" eb="217">
      <t>ジンコウ</t>
    </rPh>
    <rPh sb="217" eb="220">
      <t>ゲンショウナド</t>
    </rPh>
    <rPh sb="223" eb="226">
      <t>ゲスイドウ</t>
    </rPh>
    <rPh sb="226" eb="229">
      <t>シヨウリョウ</t>
    </rPh>
    <rPh sb="229" eb="231">
      <t>シュウエキ</t>
    </rPh>
    <rPh sb="232" eb="234">
      <t>ミス</t>
    </rPh>
    <rPh sb="238" eb="241">
      <t>ロウキュウカ</t>
    </rPh>
    <rPh sb="241" eb="243">
      <t>タイサク</t>
    </rPh>
    <rPh sb="244" eb="247">
      <t>タイシンカ</t>
    </rPh>
    <rPh sb="247" eb="250">
      <t>コウジナド</t>
    </rPh>
    <rPh sb="252" eb="253">
      <t>クニ</t>
    </rPh>
    <rPh sb="254" eb="257">
      <t>コウフキン</t>
    </rPh>
    <rPh sb="257" eb="259">
      <t>セイド</t>
    </rPh>
    <rPh sb="260" eb="262">
      <t>カツヨウ</t>
    </rPh>
    <rPh sb="263" eb="265">
      <t>ザイゲン</t>
    </rPh>
    <rPh sb="266" eb="268">
      <t>カクホ</t>
    </rPh>
    <rPh sb="269" eb="272">
      <t>ケイカクテキ</t>
    </rPh>
    <rPh sb="273" eb="275">
      <t>カイチク</t>
    </rPh>
    <rPh sb="275" eb="278">
      <t>コウシンナド</t>
    </rPh>
    <rPh sb="279" eb="280">
      <t>ヒ</t>
    </rPh>
    <rPh sb="281" eb="282">
      <t>ツヅ</t>
    </rPh>
    <rPh sb="283" eb="284">
      <t>オコナ</t>
    </rPh>
    <phoneticPr fontId="4"/>
  </si>
  <si>
    <t>　経常収支比率について、経常費用は前年度より減少している。前年度には旧施設及び土地の売却があったため、これに係る資産減耗費が今年度減少したことや、木津川流域下水道の維持管理負担金が当初より減額したこと、企業債の償還が進み支払利息が減少したこと等が主な要因となる。経常収益においては、下水道使用料の減少や、他会計補助金が減少したことにより、前年度と比較し減少しており、経常収支比率としては微増となっている。
　流動比率については、年度末工期となる工事のうち、年度内に支払いをしないものの金額が大きく、流動負債である未払金が前年度と同様大きくなったので、平均値を上回っている。
　企業債残高対事業規模比率については、類似団体と比較し低くなっているが、これは市内男山団地造成時に都市再生機構が下水道施設を整備した後、施設等を譲り受けたため、当時の企業債発行額が抑えられたことによるものと考える。
　経費回収率の増加については、前述の資産減耗費や流域下水道維持管理負担金が大きく減少したことによるものである。
　汚水処理原価についても、同様の理由により経常費用が減少したことから、低下している。
　水洗化率については、類似団体と比較して高い状況であり、これは主だった集落について下水道整備が完了していることによる。</t>
    <rPh sb="1" eb="3">
      <t>ケイジョウ</t>
    </rPh>
    <rPh sb="3" eb="5">
      <t>シュウシ</t>
    </rPh>
    <rPh sb="5" eb="7">
      <t>ヒリツ</t>
    </rPh>
    <rPh sb="12" eb="14">
      <t>ケイジョウ</t>
    </rPh>
    <rPh sb="14" eb="16">
      <t>ヒヨウ</t>
    </rPh>
    <rPh sb="17" eb="20">
      <t>ゼンネンド</t>
    </rPh>
    <rPh sb="22" eb="24">
      <t>ゲンショウ</t>
    </rPh>
    <rPh sb="29" eb="32">
      <t>ゼンネンド</t>
    </rPh>
    <rPh sb="34" eb="37">
      <t>キュウシセツ</t>
    </rPh>
    <rPh sb="37" eb="38">
      <t>オヨ</t>
    </rPh>
    <rPh sb="39" eb="41">
      <t>トチ</t>
    </rPh>
    <rPh sb="42" eb="44">
      <t>バイキャク</t>
    </rPh>
    <rPh sb="54" eb="55">
      <t>カカ</t>
    </rPh>
    <rPh sb="56" eb="58">
      <t>シサン</t>
    </rPh>
    <rPh sb="58" eb="60">
      <t>ゲンモウ</t>
    </rPh>
    <rPh sb="60" eb="61">
      <t>ヒ</t>
    </rPh>
    <rPh sb="62" eb="65">
      <t>コンネンド</t>
    </rPh>
    <rPh sb="65" eb="67">
      <t>ゲンショウ</t>
    </rPh>
    <rPh sb="82" eb="84">
      <t>イジ</t>
    </rPh>
    <rPh sb="84" eb="86">
      <t>カンリ</t>
    </rPh>
    <rPh sb="86" eb="89">
      <t>フタンキン</t>
    </rPh>
    <rPh sb="90" eb="92">
      <t>トウショ</t>
    </rPh>
    <rPh sb="101" eb="103">
      <t>キギョウ</t>
    </rPh>
    <rPh sb="103" eb="104">
      <t>サイ</t>
    </rPh>
    <rPh sb="105" eb="107">
      <t>ショウカン</t>
    </rPh>
    <rPh sb="108" eb="109">
      <t>スス</t>
    </rPh>
    <rPh sb="110" eb="112">
      <t>シハライ</t>
    </rPh>
    <rPh sb="112" eb="114">
      <t>リソク</t>
    </rPh>
    <rPh sb="115" eb="117">
      <t>ゲンショウ</t>
    </rPh>
    <rPh sb="121" eb="122">
      <t>ナド</t>
    </rPh>
    <rPh sb="125" eb="127">
      <t>ヨウイン</t>
    </rPh>
    <rPh sb="131" eb="133">
      <t>ケイジョウ</t>
    </rPh>
    <rPh sb="133" eb="135">
      <t>シュウエキ</t>
    </rPh>
    <rPh sb="141" eb="144">
      <t>ゲスイドウ</t>
    </rPh>
    <rPh sb="144" eb="147">
      <t>シヨウリョウ</t>
    </rPh>
    <rPh sb="148" eb="150">
      <t>ゲンショウ</t>
    </rPh>
    <rPh sb="152" eb="153">
      <t>タ</t>
    </rPh>
    <rPh sb="153" eb="155">
      <t>カイケイ</t>
    </rPh>
    <rPh sb="155" eb="158">
      <t>ホジョキン</t>
    </rPh>
    <rPh sb="159" eb="161">
      <t>ゲンショウ</t>
    </rPh>
    <rPh sb="169" eb="172">
      <t>ゼンネンド</t>
    </rPh>
    <rPh sb="173" eb="175">
      <t>ヒカク</t>
    </rPh>
    <rPh sb="176" eb="178">
      <t>ゲンショウ</t>
    </rPh>
    <rPh sb="183" eb="185">
      <t>ケイジョウ</t>
    </rPh>
    <rPh sb="185" eb="187">
      <t>シュウシ</t>
    </rPh>
    <rPh sb="187" eb="189">
      <t>ヒリツ</t>
    </rPh>
    <rPh sb="193" eb="195">
      <t>ビゾウ</t>
    </rPh>
    <rPh sb="204" eb="206">
      <t>リュウドウ</t>
    </rPh>
    <rPh sb="206" eb="208">
      <t>ヒリツ</t>
    </rPh>
    <rPh sb="214" eb="216">
      <t>ネンド</t>
    </rPh>
    <rPh sb="216" eb="217">
      <t>マツ</t>
    </rPh>
    <rPh sb="217" eb="219">
      <t>コウキ</t>
    </rPh>
    <rPh sb="222" eb="224">
      <t>コウジ</t>
    </rPh>
    <rPh sb="228" eb="231">
      <t>ネンドナイ</t>
    </rPh>
    <rPh sb="232" eb="234">
      <t>シハラ</t>
    </rPh>
    <rPh sb="242" eb="244">
      <t>キンガク</t>
    </rPh>
    <rPh sb="245" eb="246">
      <t>オオ</t>
    </rPh>
    <rPh sb="249" eb="251">
      <t>リュウドウ</t>
    </rPh>
    <rPh sb="251" eb="253">
      <t>フサイ</t>
    </rPh>
    <rPh sb="256" eb="259">
      <t>ミバライキン</t>
    </rPh>
    <rPh sb="260" eb="263">
      <t>ゼンネンド</t>
    </rPh>
    <rPh sb="264" eb="266">
      <t>ドウヨウ</t>
    </rPh>
    <rPh sb="266" eb="267">
      <t>オオ</t>
    </rPh>
    <rPh sb="275" eb="277">
      <t>ヘイキン</t>
    </rPh>
    <rPh sb="277" eb="278">
      <t>チ</t>
    </rPh>
    <rPh sb="279" eb="281">
      <t>ウワマワ</t>
    </rPh>
    <rPh sb="288" eb="290">
      <t>キギョウ</t>
    </rPh>
    <rPh sb="290" eb="291">
      <t>サイ</t>
    </rPh>
    <rPh sb="291" eb="293">
      <t>ザンダカ</t>
    </rPh>
    <rPh sb="293" eb="294">
      <t>タイ</t>
    </rPh>
    <rPh sb="294" eb="296">
      <t>ジギョウ</t>
    </rPh>
    <rPh sb="296" eb="298">
      <t>キボ</t>
    </rPh>
    <rPh sb="298" eb="300">
      <t>ヒリツ</t>
    </rPh>
    <rPh sb="306" eb="308">
      <t>ルイジ</t>
    </rPh>
    <rPh sb="308" eb="310">
      <t>ダンタイ</t>
    </rPh>
    <rPh sb="311" eb="313">
      <t>ヒカク</t>
    </rPh>
    <rPh sb="314" eb="315">
      <t>ヒク</t>
    </rPh>
    <rPh sb="326" eb="328">
      <t>シナイ</t>
    </rPh>
    <rPh sb="328" eb="330">
      <t>オトコヤマ</t>
    </rPh>
    <rPh sb="330" eb="332">
      <t>ダンチ</t>
    </rPh>
    <rPh sb="332" eb="334">
      <t>ゾウセイ</t>
    </rPh>
    <rPh sb="334" eb="335">
      <t>ジ</t>
    </rPh>
    <rPh sb="336" eb="338">
      <t>トシ</t>
    </rPh>
    <rPh sb="338" eb="340">
      <t>サイセイ</t>
    </rPh>
    <rPh sb="340" eb="342">
      <t>キコウ</t>
    </rPh>
    <rPh sb="343" eb="346">
      <t>ゲスイドウ</t>
    </rPh>
    <rPh sb="346" eb="348">
      <t>シセツ</t>
    </rPh>
    <rPh sb="349" eb="351">
      <t>セイビ</t>
    </rPh>
    <rPh sb="353" eb="354">
      <t>アト</t>
    </rPh>
    <rPh sb="355" eb="358">
      <t>シセツナド</t>
    </rPh>
    <rPh sb="359" eb="360">
      <t>ユズ</t>
    </rPh>
    <rPh sb="361" eb="362">
      <t>ウ</t>
    </rPh>
    <rPh sb="367" eb="369">
      <t>トウジ</t>
    </rPh>
    <rPh sb="370" eb="372">
      <t>キギョウ</t>
    </rPh>
    <rPh sb="372" eb="373">
      <t>サイ</t>
    </rPh>
    <rPh sb="373" eb="376">
      <t>ハッコウガク</t>
    </rPh>
    <rPh sb="377" eb="378">
      <t>オサ</t>
    </rPh>
    <rPh sb="390" eb="391">
      <t>カンガ</t>
    </rPh>
    <rPh sb="396" eb="398">
      <t>ケイヒ</t>
    </rPh>
    <rPh sb="398" eb="400">
      <t>カイシュウ</t>
    </rPh>
    <rPh sb="400" eb="401">
      <t>リツ</t>
    </rPh>
    <rPh sb="402" eb="404">
      <t>ゾウカ</t>
    </rPh>
    <rPh sb="410" eb="412">
      <t>ゼンジュツ</t>
    </rPh>
    <rPh sb="413" eb="415">
      <t>シサン</t>
    </rPh>
    <rPh sb="415" eb="417">
      <t>ゲンモウ</t>
    </rPh>
    <rPh sb="417" eb="418">
      <t>ヒ</t>
    </rPh>
    <rPh sb="419" eb="421">
      <t>リュウイキ</t>
    </rPh>
    <rPh sb="421" eb="424">
      <t>ゲスイドウ</t>
    </rPh>
    <rPh sb="424" eb="426">
      <t>イジ</t>
    </rPh>
    <rPh sb="426" eb="428">
      <t>カンリ</t>
    </rPh>
    <rPh sb="428" eb="431">
      <t>フタンキン</t>
    </rPh>
    <rPh sb="432" eb="433">
      <t>オオ</t>
    </rPh>
    <rPh sb="435" eb="437">
      <t>ゲンショウ</t>
    </rPh>
    <rPh sb="452" eb="454">
      <t>オスイ</t>
    </rPh>
    <rPh sb="454" eb="456">
      <t>ショリ</t>
    </rPh>
    <rPh sb="456" eb="458">
      <t>ゲンカ</t>
    </rPh>
    <rPh sb="464" eb="466">
      <t>ドウヨウ</t>
    </rPh>
    <rPh sb="467" eb="469">
      <t>リユウ</t>
    </rPh>
    <rPh sb="472" eb="474">
      <t>ケイジョウ</t>
    </rPh>
    <rPh sb="474" eb="476">
      <t>ヒヨウ</t>
    </rPh>
    <rPh sb="477" eb="479">
      <t>ゲンショウ</t>
    </rPh>
    <rPh sb="486" eb="488">
      <t>テイカ</t>
    </rPh>
    <rPh sb="495" eb="498">
      <t>スイセンカ</t>
    </rPh>
    <rPh sb="498" eb="499">
      <t>リツ</t>
    </rPh>
    <rPh sb="505" eb="507">
      <t>ルイジ</t>
    </rPh>
    <rPh sb="507" eb="509">
      <t>ダンタイ</t>
    </rPh>
    <rPh sb="510" eb="512">
      <t>ヒカク</t>
    </rPh>
    <rPh sb="514" eb="515">
      <t>タカ</t>
    </rPh>
    <rPh sb="516" eb="518">
      <t>ジョウキョウ</t>
    </rPh>
    <rPh sb="525" eb="526">
      <t>オモ</t>
    </rPh>
    <rPh sb="529" eb="531">
      <t>シュウラク</t>
    </rPh>
    <rPh sb="535" eb="538">
      <t>ゲスイドウ</t>
    </rPh>
    <rPh sb="538" eb="540">
      <t>セイビ</t>
    </rPh>
    <rPh sb="541" eb="543">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</si>
</sst>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0.8</c:v>
                </c:pt>
                <c:pt idx="1">
                  <c:v>0.77</c:v>
                </c:pt>
                <c:pt idx="2">
                  <c:v>0.39</c:v>
                </c:pt>
                <c:pt idx="3">
                  <c:v>0.36</c:v>
                </c:pt>
                <c:pt idx="4">
                  <c:v>0.54</c:v>
                </c:pt>
              </c:numCache>
            </c:numRef>
          </c:val>
          <c:extLst>
            <c:ext xmlns:c16="http://schemas.microsoft.com/office/drawing/2014/chart" uri="{C3380CC4-5D6E-409C-BE32-E72D297353CC}">
              <c16:uniqueId val="{00000000-E8CF-49FA-B1F2-B106D12FCC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c:ext xmlns:c16="http://schemas.microsoft.com/office/drawing/2014/chart" uri="{C3380CC4-5D6E-409C-BE32-E72D297353CC}">
              <c16:uniqueId val="{00000001-E8CF-49FA-B1F2-B106D12FCC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E0-4C63-BA4D-7E42FE003A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c:ext xmlns:c16="http://schemas.microsoft.com/office/drawing/2014/chart" uri="{C3380CC4-5D6E-409C-BE32-E72D297353CC}">
              <c16:uniqueId val="{00000001-9BE0-4C63-BA4D-7E42FE003A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98.23</c:v>
                </c:pt>
                <c:pt idx="1">
                  <c:v>98.39</c:v>
                </c:pt>
                <c:pt idx="2">
                  <c:v>98.64</c:v>
                </c:pt>
                <c:pt idx="3">
                  <c:v>98.75</c:v>
                </c:pt>
                <c:pt idx="4">
                  <c:v>98.81</c:v>
                </c:pt>
              </c:numCache>
            </c:numRef>
          </c:val>
          <c:extLst>
            <c:ext xmlns:c16="http://schemas.microsoft.com/office/drawing/2014/chart" uri="{C3380CC4-5D6E-409C-BE32-E72D297353CC}">
              <c16:uniqueId val="{00000000-5279-4CEA-BC60-8D063341CC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c:ext xmlns:c16="http://schemas.microsoft.com/office/drawing/2014/chart" uri="{C3380CC4-5D6E-409C-BE32-E72D297353CC}">
              <c16:uniqueId val="{00000001-5279-4CEA-BC60-8D063341CC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102.61</c:v>
                </c:pt>
                <c:pt idx="1">
                  <c:v>101.44</c:v>
                </c:pt>
                <c:pt idx="2">
                  <c:v>100.51</c:v>
                </c:pt>
                <c:pt idx="3">
                  <c:v>100.41</c:v>
                </c:pt>
                <c:pt idx="4">
                  <c:v>100.53</c:v>
                </c:pt>
              </c:numCache>
            </c:numRef>
          </c:val>
          <c:extLst>
            <c:ext xmlns:c16="http://schemas.microsoft.com/office/drawing/2014/chart" uri="{C3380CC4-5D6E-409C-BE32-E72D297353CC}">
              <c16:uniqueId val="{00000000-0C1E-4ADD-A3CF-02EA853A30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101.67</c:v>
                </c:pt>
                <c:pt idx="1">
                  <c:v>107.19</c:v>
                </c:pt>
                <c:pt idx="2">
                  <c:v>105.81</c:v>
                </c:pt>
                <c:pt idx="3">
                  <c:v>106.63</c:v>
                </c:pt>
                <c:pt idx="4">
                  <c:v>106.41</c:v>
                </c:pt>
              </c:numCache>
            </c:numRef>
          </c:val>
          <c:smooth val="0"/>
          <c:extLst>
            <c:ext xmlns:c16="http://schemas.microsoft.com/office/drawing/2014/chart" uri="{C3380CC4-5D6E-409C-BE32-E72D297353CC}">
              <c16:uniqueId val="{00000001-0C1E-4ADD-A3CF-02EA853A30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5.25</c:v>
                </c:pt>
                <c:pt idx="1">
                  <c:v>15.03</c:v>
                </c:pt>
                <c:pt idx="2">
                  <c:v>17.96</c:v>
                </c:pt>
                <c:pt idx="3">
                  <c:v>20.66</c:v>
                </c:pt>
                <c:pt idx="4">
                  <c:v>22.57</c:v>
                </c:pt>
              </c:numCache>
            </c:numRef>
          </c:val>
          <c:extLst>
            <c:ext xmlns:c16="http://schemas.microsoft.com/office/drawing/2014/chart" uri="{C3380CC4-5D6E-409C-BE32-E72D297353CC}">
              <c16:uniqueId val="{00000000-3720-4DE9-8986-02353991C3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17.82</c:v>
                </c:pt>
                <c:pt idx="1">
                  <c:v>31.92</c:v>
                </c:pt>
                <c:pt idx="2">
                  <c:v>30.09</c:v>
                </c:pt>
                <c:pt idx="3">
                  <c:v>26.07</c:v>
                </c:pt>
                <c:pt idx="4">
                  <c:v>23.42</c:v>
                </c:pt>
              </c:numCache>
            </c:numRef>
          </c:val>
          <c:smooth val="0"/>
          <c:extLst>
            <c:ext xmlns:c16="http://schemas.microsoft.com/office/drawing/2014/chart" uri="{C3380CC4-5D6E-409C-BE32-E72D297353CC}">
              <c16:uniqueId val="{00000001-3720-4DE9-8986-02353991C3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78-4EAB-84E6-6F61830F0E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0.18</c:v>
                </c:pt>
                <c:pt idx="2" formatCode="#,##0.00;&quot;△&quot;#,##0.00">
                  <c:v>0</c:v>
                </c:pt>
                <c:pt idx="3">
                  <c:v>0.15</c:v>
                </c:pt>
                <c:pt idx="4">
                  <c:v>0.15</c:v>
                </c:pt>
              </c:numCache>
            </c:numRef>
          </c:val>
          <c:smooth val="0"/>
          <c:extLst>
            <c:ext xmlns:c16="http://schemas.microsoft.com/office/drawing/2014/chart" uri="{C3380CC4-5D6E-409C-BE32-E72D297353CC}">
              <c16:uniqueId val="{00000001-5378-4EAB-84E6-6F61830F0E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43-484E-9785-CD83DC63DA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53.95</c:v>
                </c:pt>
                <c:pt idx="1">
                  <c:v>42.55</c:v>
                </c:pt>
                <c:pt idx="2">
                  <c:v>35.49</c:v>
                </c:pt>
                <c:pt idx="3">
                  <c:v>26.43</c:v>
                </c:pt>
                <c:pt idx="4">
                  <c:v>25.32</c:v>
                </c:pt>
              </c:numCache>
            </c:numRef>
          </c:val>
          <c:smooth val="0"/>
          <c:extLst>
            <c:ext xmlns:c16="http://schemas.microsoft.com/office/drawing/2014/chart" uri="{C3380CC4-5D6E-409C-BE32-E72D297353CC}">
              <c16:uniqueId val="{00000001-5943-484E-9785-CD83DC63DA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344.88</c:v>
                </c:pt>
                <c:pt idx="1">
                  <c:v>106.42</c:v>
                </c:pt>
                <c:pt idx="2">
                  <c:v>118.59</c:v>
                </c:pt>
                <c:pt idx="3">
                  <c:v>133.1</c:v>
                </c:pt>
                <c:pt idx="4">
                  <c:v>129.07</c:v>
                </c:pt>
              </c:numCache>
            </c:numRef>
          </c:val>
          <c:extLst>
            <c:ext xmlns:c16="http://schemas.microsoft.com/office/drawing/2014/chart" uri="{C3380CC4-5D6E-409C-BE32-E72D297353CC}">
              <c16:uniqueId val="{00000000-4665-48E4-83B6-2F20DCBE83A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334.04</c:v>
                </c:pt>
                <c:pt idx="1">
                  <c:v>78.62</c:v>
                </c:pt>
                <c:pt idx="2">
                  <c:v>82.47</c:v>
                </c:pt>
                <c:pt idx="3">
                  <c:v>72.44</c:v>
                </c:pt>
                <c:pt idx="4">
                  <c:v>78.56</c:v>
                </c:pt>
              </c:numCache>
            </c:numRef>
          </c:val>
          <c:smooth val="0"/>
          <c:extLst>
            <c:ext xmlns:c16="http://schemas.microsoft.com/office/drawing/2014/chart" uri="{C3380CC4-5D6E-409C-BE32-E72D297353CC}">
              <c16:uniqueId val="{00000001-4665-48E4-83B6-2F20DCBE83A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432.09</c:v>
                </c:pt>
                <c:pt idx="1">
                  <c:v>535.73</c:v>
                </c:pt>
                <c:pt idx="2">
                  <c:v>564.11</c:v>
                </c:pt>
                <c:pt idx="3">
                  <c:v>494.95</c:v>
                </c:pt>
                <c:pt idx="4">
                  <c:v>435.42</c:v>
                </c:pt>
              </c:numCache>
            </c:numRef>
          </c:val>
          <c:extLst>
            <c:ext xmlns:c16="http://schemas.microsoft.com/office/drawing/2014/chart" uri="{C3380CC4-5D6E-409C-BE32-E72D297353CC}">
              <c16:uniqueId val="{00000000-891B-41F0-B084-2F0931B2973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c:ext xmlns:c16="http://schemas.microsoft.com/office/drawing/2014/chart" uri="{C3380CC4-5D6E-409C-BE32-E72D297353CC}">
              <c16:uniqueId val="{00000001-891B-41F0-B084-2F0931B2973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105.99</c:v>
                </c:pt>
                <c:pt idx="1">
                  <c:v>92.06</c:v>
                </c:pt>
                <c:pt idx="2">
                  <c:v>97.26</c:v>
                </c:pt>
                <c:pt idx="3">
                  <c:v>98.39</c:v>
                </c:pt>
                <c:pt idx="4">
                  <c:v>98.63</c:v>
                </c:pt>
              </c:numCache>
            </c:numRef>
          </c:val>
          <c:extLst>
            <c:ext xmlns:c16="http://schemas.microsoft.com/office/drawing/2014/chart" uri="{C3380CC4-5D6E-409C-BE32-E72D297353CC}">
              <c16:uniqueId val="{00000000-3A72-4D43-A17C-F1921C6D98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c:ext xmlns:c16="http://schemas.microsoft.com/office/drawing/2014/chart" uri="{C3380CC4-5D6E-409C-BE32-E72D297353CC}">
              <c16:uniqueId val="{00000001-3A72-4D43-A17C-F1921C6D98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120.44</c:v>
                </c:pt>
                <c:pt idx="1">
                  <c:v>138.51</c:v>
                </c:pt>
                <c:pt idx="2">
                  <c:v>131.18</c:v>
                </c:pt>
                <c:pt idx="3">
                  <c:v>129.75</c:v>
                </c:pt>
                <c:pt idx="4">
                  <c:v>129.43</c:v>
                </c:pt>
              </c:numCache>
            </c:numRef>
          </c:val>
          <c:extLst>
            <c:ext xmlns:c16="http://schemas.microsoft.com/office/drawing/2014/chart" uri="{C3380CC4-5D6E-409C-BE32-E72D297353CC}">
              <c16:uniqueId val="{00000000-0D4B-4A32-837F-10A8E10A65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c:ext xmlns:c16="http://schemas.microsoft.com/office/drawing/2014/chart" uri="{C3380CC4-5D6E-409C-BE32-E72D297353CC}">
              <c16:uniqueId val="{00000001-0D4B-4A32-837F-10A8E10A65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八幡市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tr">
        <f>データ!$M$6</f>
        <v>非設置</v>
      </c>
      <c r="AE8" s="49"/>
      <c r="AF8" s="49"/>
      <c r="AG8" s="49"/>
      <c r="AH8" s="49"/>
      <c r="AI8" s="49"/>
      <c r="AJ8" s="49"/>
      <c r="AK8" s="3"/>
      <c r="AL8" s="50">
        <f>データ!S6</f>
        <v>71745</v>
      </c>
      <c r="AM8" s="50"/>
      <c r="AN8" s="50"/>
      <c r="AO8" s="50"/>
      <c r="AP8" s="50"/>
      <c r="AQ8" s="50"/>
      <c r="AR8" s="50"/>
      <c r="AS8" s="50"/>
      <c r="AT8" s="45">
        <f>データ!T6</f>
        <v>24.35</v>
      </c>
      <c r="AU8" s="45"/>
      <c r="AV8" s="45"/>
      <c r="AW8" s="45"/>
      <c r="AX8" s="45"/>
      <c r="AY8" s="45"/>
      <c r="AZ8" s="45"/>
      <c r="BA8" s="45"/>
      <c r="BB8" s="45">
        <f>データ!U6</f>
        <v>2946.41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71.239999999999995</v>
      </c>
      <c r="J10" s="45"/>
      <c r="K10" s="45"/>
      <c r="L10" s="45"/>
      <c r="M10" s="45"/>
      <c r="N10" s="45"/>
      <c r="O10" s="45"/>
      <c r="P10" s="45">
        <f>データ!P6</f>
        <v>99.86</v>
      </c>
      <c r="Q10" s="45"/>
      <c r="R10" s="45"/>
      <c r="S10" s="45"/>
      <c r="T10" s="45"/>
      <c r="U10" s="45"/>
      <c r="V10" s="45"/>
      <c r="W10" s="45">
        <f>データ!Q6</f>
        <v>97.31</v>
      </c>
      <c r="X10" s="45"/>
      <c r="Y10" s="45"/>
      <c r="Z10" s="45"/>
      <c r="AA10" s="45"/>
      <c r="AB10" s="45"/>
      <c r="AC10" s="45"/>
      <c r="AD10" s="50">
        <f>データ!R6</f>
        <v>2581</v>
      </c>
      <c r="AE10" s="50"/>
      <c r="AF10" s="50"/>
      <c r="AG10" s="50"/>
      <c r="AH10" s="50"/>
      <c r="AI10" s="50"/>
      <c r="AJ10" s="50"/>
      <c r="AK10" s="2"/>
      <c r="AL10" s="50">
        <f>データ!V6</f>
        <v>71513</v>
      </c>
      <c r="AM10" s="50"/>
      <c r="AN10" s="50"/>
      <c r="AO10" s="50"/>
      <c r="AP10" s="50"/>
      <c r="AQ10" s="50"/>
      <c r="AR10" s="50"/>
      <c r="AS10" s="50"/>
      <c r="AT10" s="45">
        <f>データ!W6</f>
        <v>11.28</v>
      </c>
      <c r="AU10" s="45"/>
      <c r="AV10" s="45"/>
      <c r="AW10" s="45"/>
      <c r="AX10" s="45"/>
      <c r="AY10" s="45"/>
      <c r="AZ10" s="45"/>
      <c r="BA10" s="45"/>
      <c r="BB10" s="45">
        <f>データ!X6</f>
        <v>6339.8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HtGrIKKdz7iqTAH4xwqAWbKQClWkuJDvSx/DPKjvR/ClybmzUyfRW5M2ybGVTg1vUUDYsvJDvJ7HcJwZts4fXw==" saltValue="Zp4NGVuUwj+Q+7gkNn5lp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262102</v>
      </c>
      <c r="D6" s="33">
        <f t="shared" si="3"/>
        <v>46</v>
      </c>
      <c r="E6" s="33">
        <f t="shared" si="3"/>
        <v>17</v>
      </c>
      <c r="F6" s="33">
        <f t="shared" si="3"/>
        <v>1</v>
      </c>
      <c r="G6" s="33">
        <f t="shared" si="3"/>
        <v>0</v>
      </c>
      <c r="H6" s="33" t="str">
        <f t="shared" si="3"/>
        <v>京都府　八幡市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71.239999999999995</v>
      </c>
      <c r="P6" s="34">
        <f t="shared" si="3"/>
        <v>99.86</v>
      </c>
      <c r="Q6" s="34">
        <f t="shared" si="3"/>
        <v>97.31</v>
      </c>
      <c r="R6" s="34">
        <f t="shared" si="3"/>
        <v>2581</v>
      </c>
      <c r="S6" s="34">
        <f t="shared" si="3"/>
        <v>71745</v>
      </c>
      <c r="T6" s="34">
        <f t="shared" si="3"/>
        <v>24.35</v>
      </c>
      <c r="U6" s="34">
        <f t="shared" si="3"/>
        <v>2946.41</v>
      </c>
      <c r="V6" s="34">
        <f t="shared" si="3"/>
        <v>71513</v>
      </c>
      <c r="W6" s="34">
        <f t="shared" si="3"/>
        <v>11.28</v>
      </c>
      <c r="X6" s="34">
        <f t="shared" si="3"/>
        <v>6339.8</v>
      </c>
      <c r="Y6" s="35">
        <f>IF(Y7="",NA(),Y7)</f>
        <v>102.61</v>
      </c>
      <c r="Z6" s="35">
        <f t="shared" ref="Z6:AH6" si="4">IF(Z7="",NA(),Z7)</f>
        <v>101.44</v>
      </c>
      <c r="AA6" s="35">
        <f t="shared" si="4"/>
        <v>100.51</v>
      </c>
      <c r="AB6" s="35">
        <f t="shared" si="4"/>
        <v>100.41</v>
      </c>
      <c r="AC6" s="35">
        <f t="shared" si="4"/>
        <v>100.53</v>
      </c>
      <c r="AD6" s="35">
        <f t="shared" si="4"/>
        <v>101.67</v>
      </c>
      <c r="AE6" s="35">
        <f t="shared" si="4"/>
        <v>107.19</v>
      </c>
      <c r="AF6" s="35">
        <f t="shared" si="4"/>
        <v>105.81</v>
      </c>
      <c r="AG6" s="35">
        <f t="shared" si="4"/>
        <v>106.63</v>
      </c>
      <c r="AH6" s="35">
        <f t="shared" si="4"/>
        <v>106.41</v>
      </c>
      <c r="AI6" s="34" t="str">
        <f>IF(AI7="","",IF(AI7="-","【-】","【"&amp;SUBSTITUTE(TEXT(AI7,"#,##0.00"),"-","△")&amp;"】"))</f>
        <v>【108.80】</v>
      </c>
      <c r="AJ6" s="34">
        <f>IF(AJ7="",NA(),AJ7)</f>
        <v>0</v>
      </c>
      <c r="AK6" s="34">
        <f t="shared" ref="AK6:AS6" si="5">IF(AK7="",NA(),AK7)</f>
        <v>0</v>
      </c>
      <c r="AL6" s="34">
        <f t="shared" si="5"/>
        <v>0</v>
      </c>
      <c r="AM6" s="34">
        <f t="shared" si="5"/>
        <v>0</v>
      </c>
      <c r="AN6" s="34">
        <f t="shared" si="5"/>
        <v>0</v>
      </c>
      <c r="AO6" s="35">
        <f t="shared" si="5"/>
        <v>53.95</v>
      </c>
      <c r="AP6" s="35">
        <f t="shared" si="5"/>
        <v>42.55</v>
      </c>
      <c r="AQ6" s="35">
        <f t="shared" si="5"/>
        <v>35.49</v>
      </c>
      <c r="AR6" s="35">
        <f t="shared" si="5"/>
        <v>26.43</v>
      </c>
      <c r="AS6" s="35">
        <f t="shared" si="5"/>
        <v>25.32</v>
      </c>
      <c r="AT6" s="34" t="str">
        <f>IF(AT7="","",IF(AT7="-","【-】","【"&amp;SUBSTITUTE(TEXT(AT7,"#,##0.00"),"-","△")&amp;"】"))</f>
        <v>【4.27】</v>
      </c>
      <c r="AU6" s="35">
        <f>IF(AU7="",NA(),AU7)</f>
        <v>344.88</v>
      </c>
      <c r="AV6" s="35">
        <f t="shared" ref="AV6:BD6" si="6">IF(AV7="",NA(),AV7)</f>
        <v>106.42</v>
      </c>
      <c r="AW6" s="35">
        <f t="shared" si="6"/>
        <v>118.59</v>
      </c>
      <c r="AX6" s="35">
        <f t="shared" si="6"/>
        <v>133.1</v>
      </c>
      <c r="AY6" s="35">
        <f t="shared" si="6"/>
        <v>129.07</v>
      </c>
      <c r="AZ6" s="35">
        <f t="shared" si="6"/>
        <v>334.04</v>
      </c>
      <c r="BA6" s="35">
        <f t="shared" si="6"/>
        <v>78.62</v>
      </c>
      <c r="BB6" s="35">
        <f t="shared" si="6"/>
        <v>82.47</v>
      </c>
      <c r="BC6" s="35">
        <f t="shared" si="6"/>
        <v>72.44</v>
      </c>
      <c r="BD6" s="35">
        <f t="shared" si="6"/>
        <v>78.56</v>
      </c>
      <c r="BE6" s="34" t="str">
        <f>IF(BE7="","",IF(BE7="-","【-】","【"&amp;SUBSTITUTE(TEXT(BE7,"#,##0.00"),"-","△")&amp;"】"))</f>
        <v>【66.41】</v>
      </c>
      <c r="BF6" s="35">
        <f>IF(BF7="",NA(),BF7)</f>
        <v>432.09</v>
      </c>
      <c r="BG6" s="35">
        <f t="shared" ref="BG6:BO6" si="7">IF(BG7="",NA(),BG7)</f>
        <v>535.73</v>
      </c>
      <c r="BH6" s="35">
        <f t="shared" si="7"/>
        <v>564.11</v>
      </c>
      <c r="BI6" s="35">
        <f t="shared" si="7"/>
        <v>494.95</v>
      </c>
      <c r="BJ6" s="35">
        <f t="shared" si="7"/>
        <v>435.42</v>
      </c>
      <c r="BK6" s="35">
        <f t="shared" si="7"/>
        <v>660.23</v>
      </c>
      <c r="BL6" s="35">
        <f t="shared" si="7"/>
        <v>658.6</v>
      </c>
      <c r="BM6" s="35">
        <f t="shared" si="7"/>
        <v>664.04</v>
      </c>
      <c r="BN6" s="35">
        <f t="shared" si="7"/>
        <v>625.12</v>
      </c>
      <c r="BO6" s="35">
        <f t="shared" si="7"/>
        <v>610.16999999999996</v>
      </c>
      <c r="BP6" s="34" t="str">
        <f>IF(BP7="","",IF(BP7="-","【-】","【"&amp;SUBSTITUTE(TEXT(BP7,"#,##0.00"),"-","△")&amp;"】"))</f>
        <v>【707.33】</v>
      </c>
      <c r="BQ6" s="35">
        <f>IF(BQ7="",NA(),BQ7)</f>
        <v>105.99</v>
      </c>
      <c r="BR6" s="35">
        <f t="shared" ref="BR6:BZ6" si="8">IF(BR7="",NA(),BR7)</f>
        <v>92.06</v>
      </c>
      <c r="BS6" s="35">
        <f t="shared" si="8"/>
        <v>97.26</v>
      </c>
      <c r="BT6" s="35">
        <f t="shared" si="8"/>
        <v>98.39</v>
      </c>
      <c r="BU6" s="35">
        <f t="shared" si="8"/>
        <v>98.63</v>
      </c>
      <c r="BV6" s="35">
        <f t="shared" si="8"/>
        <v>88.7</v>
      </c>
      <c r="BW6" s="35">
        <f t="shared" si="8"/>
        <v>88.44</v>
      </c>
      <c r="BX6" s="35">
        <f t="shared" si="8"/>
        <v>86.2</v>
      </c>
      <c r="BY6" s="35">
        <f t="shared" si="8"/>
        <v>89.74</v>
      </c>
      <c r="BZ6" s="35">
        <f t="shared" si="8"/>
        <v>88.37</v>
      </c>
      <c r="CA6" s="34" t="str">
        <f>IF(CA7="","",IF(CA7="-","【-】","【"&amp;SUBSTITUTE(TEXT(CA7,"#,##0.00"),"-","△")&amp;"】"))</f>
        <v>【101.26】</v>
      </c>
      <c r="CB6" s="35">
        <f>IF(CB7="",NA(),CB7)</f>
        <v>120.44</v>
      </c>
      <c r="CC6" s="35">
        <f t="shared" ref="CC6:CK6" si="9">IF(CC7="",NA(),CC7)</f>
        <v>138.51</v>
      </c>
      <c r="CD6" s="35">
        <f t="shared" si="9"/>
        <v>131.18</v>
      </c>
      <c r="CE6" s="35">
        <f t="shared" si="9"/>
        <v>129.75</v>
      </c>
      <c r="CF6" s="35">
        <f t="shared" si="9"/>
        <v>129.43</v>
      </c>
      <c r="CG6" s="35">
        <f t="shared" si="9"/>
        <v>145.05000000000001</v>
      </c>
      <c r="CH6" s="35">
        <f t="shared" si="9"/>
        <v>147.15</v>
      </c>
      <c r="CI6" s="35">
        <f t="shared" si="9"/>
        <v>146.47999999999999</v>
      </c>
      <c r="CJ6" s="35">
        <f t="shared" si="9"/>
        <v>141.24</v>
      </c>
      <c r="CK6" s="35">
        <f t="shared" si="9"/>
        <v>143.05000000000001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62.03</v>
      </c>
      <c r="CS6" s="35">
        <f t="shared" si="10"/>
        <v>59.27</v>
      </c>
      <c r="CT6" s="35">
        <f t="shared" si="10"/>
        <v>62.64</v>
      </c>
      <c r="CU6" s="35">
        <f t="shared" si="10"/>
        <v>58.12</v>
      </c>
      <c r="CV6" s="35">
        <f t="shared" si="10"/>
        <v>58.83</v>
      </c>
      <c r="CW6" s="34" t="str">
        <f>IF(CW7="","",IF(CW7="-","【-】","【"&amp;SUBSTITUTE(TEXT(CW7,"#,##0.00"),"-","△")&amp;"】"))</f>
        <v>【60.13】</v>
      </c>
      <c r="CX6" s="35">
        <f>IF(CX7="",NA(),CX7)</f>
        <v>98.23</v>
      </c>
      <c r="CY6" s="35">
        <f t="shared" ref="CY6:DG6" si="11">IF(CY7="",NA(),CY7)</f>
        <v>98.39</v>
      </c>
      <c r="CZ6" s="35">
        <f t="shared" si="11"/>
        <v>98.64</v>
      </c>
      <c r="DA6" s="35">
        <f t="shared" si="11"/>
        <v>98.75</v>
      </c>
      <c r="DB6" s="35">
        <f t="shared" si="11"/>
        <v>98.81</v>
      </c>
      <c r="DC6" s="35">
        <f t="shared" si="11"/>
        <v>93.53</v>
      </c>
      <c r="DD6" s="35">
        <f t="shared" si="11"/>
        <v>92.82</v>
      </c>
      <c r="DE6" s="35">
        <f t="shared" si="11"/>
        <v>92.98</v>
      </c>
      <c r="DF6" s="35">
        <f t="shared" si="11"/>
        <v>93.07</v>
      </c>
      <c r="DG6" s="35">
        <f t="shared" si="11"/>
        <v>92.9</v>
      </c>
      <c r="DH6" s="34" t="str">
        <f>IF(DH7="","",IF(DH7="-","【-】","【"&amp;SUBSTITUTE(TEXT(DH7,"#,##0.00"),"-","△")&amp;"】"))</f>
        <v>【95.06】</v>
      </c>
      <c r="DI6" s="35">
        <f>IF(DI7="",NA(),DI7)</f>
        <v>5.25</v>
      </c>
      <c r="DJ6" s="35">
        <f t="shared" ref="DJ6:DR6" si="12">IF(DJ7="",NA(),DJ7)</f>
        <v>15.03</v>
      </c>
      <c r="DK6" s="35">
        <f t="shared" si="12"/>
        <v>17.96</v>
      </c>
      <c r="DL6" s="35">
        <f t="shared" si="12"/>
        <v>20.66</v>
      </c>
      <c r="DM6" s="35">
        <f t="shared" si="12"/>
        <v>22.57</v>
      </c>
      <c r="DN6" s="35">
        <f t="shared" si="12"/>
        <v>17.82</v>
      </c>
      <c r="DO6" s="35">
        <f t="shared" si="12"/>
        <v>31.92</v>
      </c>
      <c r="DP6" s="35">
        <f t="shared" si="12"/>
        <v>30.09</v>
      </c>
      <c r="DQ6" s="35">
        <f t="shared" si="12"/>
        <v>26.07</v>
      </c>
      <c r="DR6" s="35">
        <f t="shared" si="12"/>
        <v>23.42</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5">
        <f t="shared" si="13"/>
        <v>0.18</v>
      </c>
      <c r="EA6" s="34">
        <f t="shared" si="13"/>
        <v>0</v>
      </c>
      <c r="EB6" s="35">
        <f t="shared" si="13"/>
        <v>0.15</v>
      </c>
      <c r="EC6" s="35">
        <f t="shared" si="13"/>
        <v>0.15</v>
      </c>
      <c r="ED6" s="34" t="str">
        <f>IF(ED7="","",IF(ED7="-","【-】","【"&amp;SUBSTITUTE(TEXT(ED7,"#,##0.00"),"-","△")&amp;"】"))</f>
        <v>【5.37】</v>
      </c>
      <c r="EE6" s="35">
        <f>IF(EE7="",NA(),EE7)</f>
        <v>0.8</v>
      </c>
      <c r="EF6" s="35">
        <f t="shared" ref="EF6:EN6" si="14">IF(EF7="",NA(),EF7)</f>
        <v>0.77</v>
      </c>
      <c r="EG6" s="35">
        <f t="shared" si="14"/>
        <v>0.39</v>
      </c>
      <c r="EH6" s="35">
        <f t="shared" si="14"/>
        <v>0.36</v>
      </c>
      <c r="EI6" s="35">
        <f t="shared" si="14"/>
        <v>0.54</v>
      </c>
      <c r="EJ6" s="35">
        <f t="shared" si="14"/>
        <v>0.05</v>
      </c>
      <c r="EK6" s="35">
        <f t="shared" si="14"/>
        <v>7.0000000000000007E-2</v>
      </c>
      <c r="EL6" s="35">
        <f t="shared" si="14"/>
        <v>7.0000000000000007E-2</v>
      </c>
      <c r="EM6" s="35">
        <f t="shared" si="14"/>
        <v>0.1</v>
      </c>
      <c r="EN6" s="35">
        <f t="shared" si="14"/>
        <v>0.14000000000000001</v>
      </c>
      <c r="EO6" s="34" t="str">
        <f>IF(EO7="","",IF(EO7="-","【-】","【"&amp;SUBSTITUTE(TEXT(EO7,"#,##0.00"),"-","△")&amp;"】"))</f>
        <v>【0.23】</v>
      </c>
    </row>
    <row r="7" spans="1:148" s="36" customFormat="1" x14ac:dyDescent="0.15">
      <c r="A7" s="28"/>
      <c r="B7" s="37">
        <v>2017</v>
      </c>
      <c r="C7" s="37">
        <v>262102</v>
      </c>
      <c r="D7" s="37">
        <v>46</v>
      </c>
      <c r="E7" s="37">
        <v>17</v>
      </c>
      <c r="F7" s="37">
        <v>1</v>
      </c>
      <c r="G7" s="37">
        <v>0</v>
      </c>
      <c r="H7" s="37" t="s">
        <v>108</v>
      </c>
      <c r="I7" s="37" t="s">
        <v>109</v>
      </c>
      <c r="J7" s="37" t="s">
        <v>110</v>
      </c>
      <c r="K7" s="37" t="s">
        <v>111</v>
      </c>
      <c r="L7" s="37" t="s">
        <v>112</v>
      </c>
      <c r="M7" s="37" t="s">
        <v>113</v>
      </c>
      <c r="N7" s="38" t="s">
        <v>114</v>
      </c>
      <c r="O7" s="38">
        <v>71.239999999999995</v>
      </c>
      <c r="P7" s="38">
        <v>99.86</v>
      </c>
      <c r="Q7" s="38">
        <v>97.31</v>
      </c>
      <c r="R7" s="38">
        <v>2581</v>
      </c>
      <c r="S7" s="38">
        <v>71745</v>
      </c>
      <c r="T7" s="38">
        <v>24.35</v>
      </c>
      <c r="U7" s="38">
        <v>2946.41</v>
      </c>
      <c r="V7" s="38">
        <v>71513</v>
      </c>
      <c r="W7" s="38">
        <v>11.28</v>
      </c>
      <c r="X7" s="38">
        <v>6339.8</v>
      </c>
      <c r="Y7" s="38">
        <v>102.61</v>
      </c>
      <c r="Z7" s="38">
        <v>101.44</v>
      </c>
      <c r="AA7" s="38">
        <v>100.51</v>
      </c>
      <c r="AB7" s="38">
        <v>100.41</v>
      </c>
      <c r="AC7" s="38">
        <v>100.53</v>
      </c>
      <c r="AD7" s="38">
        <v>101.67</v>
      </c>
      <c r="AE7" s="38">
        <v>107.19</v>
      </c>
      <c r="AF7" s="38">
        <v>105.81</v>
      </c>
      <c r="AG7" s="38">
        <v>106.63</v>
      </c>
      <c r="AH7" s="38">
        <v>106.41</v>
      </c>
      <c r="AI7" s="38">
        <v>108.8</v>
      </c>
      <c r="AJ7" s="38">
        <v>0</v>
      </c>
      <c r="AK7" s="38">
        <v>0</v>
      </c>
      <c r="AL7" s="38">
        <v>0</v>
      </c>
      <c r="AM7" s="38">
        <v>0</v>
      </c>
      <c r="AN7" s="38">
        <v>0</v>
      </c>
      <c r="AO7" s="38">
        <v>53.95</v>
      </c>
      <c r="AP7" s="38">
        <v>42.55</v>
      </c>
      <c r="AQ7" s="38">
        <v>35.49</v>
      </c>
      <c r="AR7" s="38">
        <v>26.43</v>
      </c>
      <c r="AS7" s="38">
        <v>25.32</v>
      </c>
      <c r="AT7" s="38">
        <v>4.2699999999999996</v>
      </c>
      <c r="AU7" s="38">
        <v>344.88</v>
      </c>
      <c r="AV7" s="38">
        <v>106.42</v>
      </c>
      <c r="AW7" s="38">
        <v>118.59</v>
      </c>
      <c r="AX7" s="38">
        <v>133.1</v>
      </c>
      <c r="AY7" s="38">
        <v>129.07</v>
      </c>
      <c r="AZ7" s="38">
        <v>334.04</v>
      </c>
      <c r="BA7" s="38">
        <v>78.62</v>
      </c>
      <c r="BB7" s="38">
        <v>82.47</v>
      </c>
      <c r="BC7" s="38">
        <v>72.44</v>
      </c>
      <c r="BD7" s="38">
        <v>78.56</v>
      </c>
      <c r="BE7" s="38">
        <v>66.41</v>
      </c>
      <c r="BF7" s="38">
        <v>432.09</v>
      </c>
      <c r="BG7" s="38">
        <v>535.73</v>
      </c>
      <c r="BH7" s="38">
        <v>564.11</v>
      </c>
      <c r="BI7" s="38">
        <v>494.95</v>
      </c>
      <c r="BJ7" s="38">
        <v>435.42</v>
      </c>
      <c r="BK7" s="38">
        <v>660.23</v>
      </c>
      <c r="BL7" s="38">
        <v>658.6</v>
      </c>
      <c r="BM7" s="38">
        <v>664.04</v>
      </c>
      <c r="BN7" s="38">
        <v>625.12</v>
      </c>
      <c r="BO7" s="38">
        <v>610.16999999999996</v>
      </c>
      <c r="BP7" s="38">
        <v>707.33</v>
      </c>
      <c r="BQ7" s="38">
        <v>105.99</v>
      </c>
      <c r="BR7" s="38">
        <v>92.06</v>
      </c>
      <c r="BS7" s="38">
        <v>97.26</v>
      </c>
      <c r="BT7" s="38">
        <v>98.39</v>
      </c>
      <c r="BU7" s="38">
        <v>98.63</v>
      </c>
      <c r="BV7" s="38">
        <v>88.7</v>
      </c>
      <c r="BW7" s="38">
        <v>88.44</v>
      </c>
      <c r="BX7" s="38">
        <v>86.2</v>
      </c>
      <c r="BY7" s="38">
        <v>89.74</v>
      </c>
      <c r="BZ7" s="38">
        <v>88.37</v>
      </c>
      <c r="CA7" s="38">
        <v>101.26</v>
      </c>
      <c r="CB7" s="38">
        <v>120.44</v>
      </c>
      <c r="CC7" s="38">
        <v>138.51</v>
      </c>
      <c r="CD7" s="38">
        <v>131.18</v>
      </c>
      <c r="CE7" s="38">
        <v>129.75</v>
      </c>
      <c r="CF7" s="38">
        <v>129.43</v>
      </c>
      <c r="CG7" s="38">
        <v>145.05000000000001</v>
      </c>
      <c r="CH7" s="38">
        <v>147.15</v>
      </c>
      <c r="CI7" s="38">
        <v>146.47999999999999</v>
      </c>
      <c r="CJ7" s="38">
        <v>141.24</v>
      </c>
      <c r="CK7" s="38">
        <v>143.05000000000001</v>
      </c>
      <c r="CL7" s="38">
        <v>136.38999999999999</v>
      </c>
      <c r="CM7" s="38" t="s">
        <v>114</v>
      </c>
      <c r="CN7" s="38" t="s">
        <v>114</v>
      </c>
      <c r="CO7" s="38" t="s">
        <v>114</v>
      </c>
      <c r="CP7" s="38" t="s">
        <v>114</v>
      </c>
      <c r="CQ7" s="38" t="s">
        <v>114</v>
      </c>
      <c r="CR7" s="38">
        <v>62.03</v>
      </c>
      <c r="CS7" s="38">
        <v>59.27</v>
      </c>
      <c r="CT7" s="38">
        <v>62.64</v>
      </c>
      <c r="CU7" s="38">
        <v>58.12</v>
      </c>
      <c r="CV7" s="38">
        <v>58.83</v>
      </c>
      <c r="CW7" s="38">
        <v>60.13</v>
      </c>
      <c r="CX7" s="38">
        <v>98.23</v>
      </c>
      <c r="CY7" s="38">
        <v>98.39</v>
      </c>
      <c r="CZ7" s="38">
        <v>98.64</v>
      </c>
      <c r="DA7" s="38">
        <v>98.75</v>
      </c>
      <c r="DB7" s="38">
        <v>98.81</v>
      </c>
      <c r="DC7" s="38">
        <v>93.53</v>
      </c>
      <c r="DD7" s="38">
        <v>92.82</v>
      </c>
      <c r="DE7" s="38">
        <v>92.98</v>
      </c>
      <c r="DF7" s="38">
        <v>93.07</v>
      </c>
      <c r="DG7" s="38">
        <v>92.9</v>
      </c>
      <c r="DH7" s="38">
        <v>95.06</v>
      </c>
      <c r="DI7" s="38">
        <v>5.25</v>
      </c>
      <c r="DJ7" s="38">
        <v>15.03</v>
      </c>
      <c r="DK7" s="38">
        <v>17.96</v>
      </c>
      <c r="DL7" s="38">
        <v>20.66</v>
      </c>
      <c r="DM7" s="38">
        <v>22.57</v>
      </c>
      <c r="DN7" s="38">
        <v>17.82</v>
      </c>
      <c r="DO7" s="38">
        <v>31.92</v>
      </c>
      <c r="DP7" s="38">
        <v>30.09</v>
      </c>
      <c r="DQ7" s="38">
        <v>26.07</v>
      </c>
      <c r="DR7" s="38">
        <v>23.42</v>
      </c>
      <c r="DS7" s="38">
        <v>38.130000000000003</v>
      </c>
      <c r="DT7" s="38">
        <v>0</v>
      </c>
      <c r="DU7" s="38">
        <v>0</v>
      </c>
      <c r="DV7" s="38">
        <v>0</v>
      </c>
      <c r="DW7" s="38">
        <v>0</v>
      </c>
      <c r="DX7" s="38">
        <v>0</v>
      </c>
      <c r="DY7" s="38">
        <v>0</v>
      </c>
      <c r="DZ7" s="38">
        <v>0.18</v>
      </c>
      <c r="EA7" s="38">
        <v>0</v>
      </c>
      <c r="EB7" s="38">
        <v>0.15</v>
      </c>
      <c r="EC7" s="38">
        <v>0.15</v>
      </c>
      <c r="ED7" s="38">
        <v>5.37</v>
      </c>
      <c r="EE7" s="38">
        <v>0.8</v>
      </c>
      <c r="EF7" s="38">
        <v>0.77</v>
      </c>
      <c r="EG7" s="38">
        <v>0.39</v>
      </c>
      <c r="EH7" s="38">
        <v>0.36</v>
      </c>
      <c r="EI7" s="38">
        <v>0.54</v>
      </c>
      <c r="EJ7" s="38">
        <v>0.05</v>
      </c>
      <c r="EK7" s="38">
        <v>7.0000000000000007E-2</v>
      </c>
      <c r="EL7" s="38">
        <v>7.0000000000000007E-2</v>
      </c>
      <c r="EM7" s="38">
        <v>0.1</v>
      </c>
      <c r="EN7" s="38">
        <v>0.14000000000000001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大竹 伸幸</cp:lastModifiedBy>
  <cp:lastPrinted>2019-01-31T04:01:24Z</cp:lastPrinted>
  <dcterms:modified xsi:type="dcterms:W3CDTF">2019-01-31T04:09:30Z</dcterms:modified>
</cp:coreProperties>
</file>