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庶務計画係共有ファイル\050_調査報告（国・府・他）\京都府\R2年度\R3.1.15Fw 【依頼】公営企業に係る「経営比較分析表」（令和元年度決算）の分析等について\"/>
    </mc:Choice>
  </mc:AlternateContent>
  <workbookProtection workbookAlgorithmName="SHA-512" workbookHashValue="jje/2fgK3CPaIFJhsnoQwP8eQQndvAkH47WGg7it/S5+5Hsj8FCSprsxB5VHT44PaFMwFxtewzZP0N9oBX/V6w==" workbookSaltValue="ZPByh0PL+3rcAl6KeXhZK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<sst xmlns="http://schemas.openxmlformats.org/spreadsheetml/2006/main" count="236" uniqueCount="118">
  <si>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</si>
  <si>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</si>
  <si>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</si>
  <si>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</si>
  <si>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</si>
  <si>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</si>
  <si>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</si>
  <si>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</si>
  <si>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</si>
  <si>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</si>
  <si>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</si>
  <si>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</si>
  <si>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</si>
  <si>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</si>
  <si>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</si>
  <si>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</si>
  <si>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</si>
  <si>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</si>
  <si>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</si>
  <si>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</si>
  <si>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</si>
  <si>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</si>
  <si>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</si>
  <si>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</si>
  <si>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</si>
  <si>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</si>
  <si>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</si>
  <si>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</si>
  <si>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</si>
  <si>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</si>
  <si>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</si>
  <si>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</si>
  <si>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</si>
  <si>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</si>
  <si>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</si>
  <si>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</si>
  <si>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</si>
  <si>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</si>
  <si>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</si>
  <si>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</si>
  <si>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</si>
  <si>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</si>
  <si>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</si>
  <si>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</si>
  <si>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</si>
  <si>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</si>
  <si>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</si>
  <si>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</si>
  <si>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</si>
  <si>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</si>
  <si>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</si>
  <si>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</si>
  <si>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</si>
  <si>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</si>
  <si>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</si>
  <si>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</si>
  <si>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</si>
  <si>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</si>
  <si>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</si>
  <si>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</si>
  <si>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</si>
  <si>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</si>
  <si>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</si>
  <si>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</si>
  <si>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</si>
  <si>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</si>
  <si>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</si>
  <si>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</si>
  <si>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</si>
  <si>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</si>
  <si>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</si>
  <si>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</si>
  <si>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</si>
  <si>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</si>
  <si>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</si>
  <si>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</si>
  <si>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</si>
  <si>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</si>
  <si>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</si>
  <si>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</si>
  <si>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</si>
  <si>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</si>
  <si>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</si>
  <si>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</si>
  <si>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</si>
  <si>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</si>
  <si>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</si>
  <si>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</si>
  <si>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</si>
  <si>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</si>
  <si>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</si>
  <si>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</si>
  <si>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</si>
  <si>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</si>
  <si>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</si>
  <si>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</si>
  <si>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</si>
  <si>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</si>
  <si>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</si>
  <si>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</si>
  <si>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</si>
  <si>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</si>
  <si>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</si>
  <si>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</si>
  <si>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</si>
  <si>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</si>
  <si>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</si>
  <si>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</si>
  <si>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</si>
  <si>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</si>
  <si>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</si>
  <si>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</si>
  <si>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</si>
  <si>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</si>
  <si>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</si>
  <si>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では、京都府の木津川流域下水道の公営企業会計適用や、前年度からの城南衛生管理組合のし尿投入による排水量の増加による維持管理負担金の増加があった。下水道使用料収益については、人口減少や節水機器の普及等の影響により前年度対比では減少している。
　建設事業については、市民防災広場雨水地下貯留施設の工事完了により支出が大きくなっている。
　今後については、令和2年度末までに策定予定である八幡市下水道事業経営戦略に基づき、人口減少等による下水道使用料収益の減少を見据えつつ、老朽化対策や耐震化工事等で、国の交付金制度を活用し財源の確保と計画的な改築更新等を引き続き行っていくこととする。</t>
    <rPh sb="1" eb="3">
      <t>レイワ</t>
    </rPh>
    <rPh sb="3" eb="5">
      <t>ガンネン</t>
    </rPh>
    <rPh sb="5" eb="6">
      <t>ド</t>
    </rPh>
    <rPh sb="9" eb="12">
      <t>キョウトフ</t>
    </rPh>
    <rPh sb="13" eb="16">
      <t>キヅガワ</t>
    </rPh>
    <rPh sb="16" eb="18">
      <t>リュウイキ</t>
    </rPh>
    <rPh sb="18" eb="21">
      <t>ゲスイドウ</t>
    </rPh>
    <rPh sb="22" eb="24">
      <t>コウエイ</t>
    </rPh>
    <rPh sb="24" eb="26">
      <t>キギョウ</t>
    </rPh>
    <rPh sb="26" eb="28">
      <t>カイケイ</t>
    </rPh>
    <rPh sb="32" eb="35">
      <t>ゼンネンド</t>
    </rPh>
    <rPh sb="38" eb="40">
      <t>ジョウナン</t>
    </rPh>
    <rPh sb="40" eb="42">
      <t>エイセイ</t>
    </rPh>
    <rPh sb="42" eb="44">
      <t>カンリ</t>
    </rPh>
    <rPh sb="44" eb="46">
      <t>クミアイ</t>
    </rPh>
    <rPh sb="48" eb="49">
      <t>ニョウ</t>
    </rPh>
    <rPh sb="49" eb="51">
      <t>トウニュウ</t>
    </rPh>
    <rPh sb="54" eb="56">
      <t>ハイスイ</t>
    </rPh>
    <rPh sb="56" eb="57">
      <t>リョウ</t>
    </rPh>
    <rPh sb="58" eb="60">
      <t>ゾウカ</t>
    </rPh>
    <rPh sb="63" eb="65">
      <t>イジ</t>
    </rPh>
    <rPh sb="65" eb="67">
      <t>カンリ</t>
    </rPh>
    <rPh sb="67" eb="70">
      <t>フタンキン</t>
    </rPh>
    <rPh sb="71" eb="73">
      <t>ゾウカ</t>
    </rPh>
    <rPh sb="92" eb="94">
      <t>ジンコウ</t>
    </rPh>
    <rPh sb="106" eb="108">
      <t>エイキョウ</t>
    </rPh>
    <rPh sb="111" eb="114">
      <t>ゼンネンド</t>
    </rPh>
    <rPh sb="114" eb="116">
      <t>タイヒ</t>
    </rPh>
    <rPh sb="118" eb="120">
      <t>ゲンショウ</t>
    </rPh>
    <rPh sb="137" eb="139">
      <t>シミン</t>
    </rPh>
    <rPh sb="139" eb="141">
      <t>ボウサイ</t>
    </rPh>
    <rPh sb="141" eb="143">
      <t>ヒロバ</t>
    </rPh>
    <rPh sb="143" eb="145">
      <t>ウスイ</t>
    </rPh>
    <rPh sb="145" eb="147">
      <t>チカ</t>
    </rPh>
    <rPh sb="147" eb="149">
      <t>チョリュウ</t>
    </rPh>
    <rPh sb="149" eb="151">
      <t>シセツ</t>
    </rPh>
    <rPh sb="152" eb="154">
      <t>コウジ</t>
    </rPh>
    <rPh sb="154" eb="156">
      <t>カンリョウ</t>
    </rPh>
    <rPh sb="159" eb="161">
      <t>シシュツ</t>
    </rPh>
    <rPh sb="162" eb="163">
      <t>オオ</t>
    </rPh>
    <rPh sb="181" eb="183">
      <t>レイワ</t>
    </rPh>
    <rPh sb="184" eb="186">
      <t>ネンド</t>
    </rPh>
    <rPh sb="186" eb="187">
      <t>マツ</t>
    </rPh>
    <rPh sb="190" eb="192">
      <t>サクテイ</t>
    </rPh>
    <rPh sb="192" eb="194">
      <t>ヨテイ</t>
    </rPh>
    <rPh sb="197" eb="200">
      <t>ヤワタシ</t>
    </rPh>
    <rPh sb="200" eb="203">
      <t>ゲスイドウ</t>
    </rPh>
    <rPh sb="203" eb="205">
      <t>ジギョウ</t>
    </rPh>
    <rPh sb="205" eb="207">
      <t>ケイエイ</t>
    </rPh>
    <rPh sb="207" eb="209">
      <t>センリャク</t>
    </rPh>
    <rPh sb="210" eb="211">
      <t>モト</t>
    </rPh>
    <phoneticPr fontId="4"/>
  </si>
  <si>
    <t>　平成22年度より管渠長寿命化計画を策定し、補助金等の財源確保と計画的な管渠の更新を行っており、令和元年度は第2期5年目であった。
　管渠改善率については、類似団体と比べて高い水準にあるが、当年度は雨水地下貯留施設設置工事等を完了させる等の関係で、長寿命化工事を行った管渠延長が比較的短かったため、前年度を下回っている。
　有形固定資産減価償却率については、年々増加しており、水洗化率が高く新規の下水道整備が少ないことや、耐用年数を超過した管渠がないことから、今後も対象資産の償却が進むことで増加が続くと見込まれる。
　今後は令和元年6月に策定したストックマネジメント計画による点検調査及び改築を、効率的・効果的に進めていく必要がある。</t>
    <rPh sb="48" eb="50">
      <t>レイワ</t>
    </rPh>
    <rPh sb="50" eb="52">
      <t>ガンネン</t>
    </rPh>
    <rPh sb="52" eb="53">
      <t>ド</t>
    </rPh>
    <rPh sb="99" eb="101">
      <t>ウスイ</t>
    </rPh>
    <rPh sb="101" eb="103">
      <t>チカ</t>
    </rPh>
    <rPh sb="103" eb="105">
      <t>チョリュウ</t>
    </rPh>
    <rPh sb="105" eb="107">
      <t>シセツ</t>
    </rPh>
    <rPh sb="107" eb="109">
      <t>セッチ</t>
    </rPh>
    <rPh sb="109" eb="111">
      <t>コウジ</t>
    </rPh>
    <rPh sb="111" eb="112">
      <t>ナド</t>
    </rPh>
    <rPh sb="113" eb="115">
      <t>カンリョウ</t>
    </rPh>
    <rPh sb="118" eb="119">
      <t>ナド</t>
    </rPh>
    <rPh sb="120" eb="122">
      <t>カンケイ</t>
    </rPh>
    <rPh sb="124" eb="128">
      <t>チョウジュミョウカ</t>
    </rPh>
    <rPh sb="128" eb="130">
      <t>コウジ</t>
    </rPh>
    <rPh sb="139" eb="142">
      <t>ヒカクテキ</t>
    </rPh>
    <rPh sb="270" eb="272">
      <t>サクテイ</t>
    </rPh>
    <phoneticPr fontId="4"/>
  </si>
  <si>
    <t>　経常収支比率について、令和元年度は前年度と比較して木津川流域下水道維持管理負担金が増加したことにより、数値は低下しているが、100%は上回っている状況である。
　流動比率については市民防災広場雨水地下貯留施設設置工事の支出等により前年度と比較し減少しているが、類似団体よりは高い水準にある。また、企業債残高対事業規模比率については、類似団体と比較し低くなっており、毎年減少している。これらの要因としては、市内男山団地造成時に都市再生機構が下水道施設を整備した後、施設等を譲り受けたため、当時の企業債発行額が抑えられたことによるものと、建設費が大きかった時期の企業債の償還が進み、企業債残高や翌年度の企業債償還金が減少していることがある。
　経費回収率については、経常収支比率と同様の理由等により前年度に比べて費用が増加したため低下しており、同様の理由で汚水処理原価については増加している。
　水洗化率については、類似団体と比較して高い状況であり、これは主だった集落について下水道整備が完了していることによる。</t>
    <rPh sb="12" eb="14">
      <t>レイワ</t>
    </rPh>
    <rPh sb="14" eb="16">
      <t>ガンネン</t>
    </rPh>
    <rPh sb="16" eb="17">
      <t>ド</t>
    </rPh>
    <rPh sb="18" eb="21">
      <t>ゼンネンド</t>
    </rPh>
    <rPh sb="22" eb="24">
      <t>ヒカク</t>
    </rPh>
    <rPh sb="26" eb="29">
      <t>キヅガワ</t>
    </rPh>
    <rPh sb="29" eb="31">
      <t>リュウイキ</t>
    </rPh>
    <rPh sb="31" eb="34">
      <t>ゲスイドウ</t>
    </rPh>
    <rPh sb="34" eb="36">
      <t>イジ</t>
    </rPh>
    <rPh sb="36" eb="38">
      <t>カンリ</t>
    </rPh>
    <rPh sb="38" eb="41">
      <t>フタンキン</t>
    </rPh>
    <rPh sb="42" eb="44">
      <t>ゾウカ</t>
    </rPh>
    <rPh sb="52" eb="54">
      <t>スウチ</t>
    </rPh>
    <rPh sb="55" eb="57">
      <t>テイカ</t>
    </rPh>
    <rPh sb="68" eb="70">
      <t>ウワマワ</t>
    </rPh>
    <rPh sb="74" eb="76">
      <t>ジョウキョウ</t>
    </rPh>
    <rPh sb="91" eb="93">
      <t>シミン</t>
    </rPh>
    <rPh sb="93" eb="95">
      <t>ボウサイ</t>
    </rPh>
    <rPh sb="95" eb="97">
      <t>ヒロバ</t>
    </rPh>
    <rPh sb="97" eb="99">
      <t>ウスイ</t>
    </rPh>
    <rPh sb="99" eb="101">
      <t>チカ</t>
    </rPh>
    <rPh sb="101" eb="103">
      <t>チョリュウ</t>
    </rPh>
    <rPh sb="103" eb="105">
      <t>シセツ</t>
    </rPh>
    <rPh sb="105" eb="107">
      <t>セッチ</t>
    </rPh>
    <rPh sb="107" eb="109">
      <t>コウジ</t>
    </rPh>
    <rPh sb="110" eb="112">
      <t>シシュツ</t>
    </rPh>
    <rPh sb="112" eb="113">
      <t>ナド</t>
    </rPh>
    <rPh sb="123" eb="125">
      <t>ゲンショウ</t>
    </rPh>
    <rPh sb="183" eb="185">
      <t>マイトシ</t>
    </rPh>
    <rPh sb="185" eb="187">
      <t>ゲンショウ</t>
    </rPh>
    <rPh sb="268" eb="271">
      <t>ケンセツヒ</t>
    </rPh>
    <rPh sb="272" eb="273">
      <t>オオ</t>
    </rPh>
    <rPh sb="277" eb="279">
      <t>ジキ</t>
    </rPh>
    <rPh sb="364" eb="366">
      <t>テイカ</t>
    </rPh>
    <rPh sb="371" eb="373">
      <t>ドウヨウ</t>
    </rPh>
    <rPh sb="374" eb="376">
      <t>リユウ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</si>
</sst>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0.39</c:v>
                </c:pt>
                <c:pt idx="1">
                  <c:v>0.36</c:v>
                </c:pt>
                <c:pt idx="2">
                  <c:v>0.54</c:v>
                </c:pt>
                <c:pt idx="3">
                  <c:v>0.39</c:v>
                </c:pt>
                <c:pt idx="4">
                  <c:v>0.23</c:v>
                </c:pt>
              </c:numCache>
            </c:numRef>
          </c:val>
          <c:extLst>
            <c:ext xmlns:c16="http://schemas.microsoft.com/office/drawing/2014/chart" uri="{C3380CC4-5D6E-409C-BE32-E72D297353CC}">
              <c16:uniqueId val="{00000000-5685-4F66-BED4-0CB847280D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5685-4F66-BED4-0CB847280D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D-4346-A3A1-06BBF56A8B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2B4D-4346-A3A1-06BBF56A8B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98.64</c:v>
                </c:pt>
                <c:pt idx="1">
                  <c:v>98.75</c:v>
                </c:pt>
                <c:pt idx="2">
                  <c:v>98.81</c:v>
                </c:pt>
                <c:pt idx="3">
                  <c:v>98.92</c:v>
                </c:pt>
                <c:pt idx="4">
                  <c:v>98.98</c:v>
                </c:pt>
              </c:numCache>
            </c:numRef>
          </c:val>
          <c:extLst>
            <c:ext xmlns:c16="http://schemas.microsoft.com/office/drawing/2014/chart" uri="{C3380CC4-5D6E-409C-BE32-E72D297353CC}">
              <c16:uniqueId val="{00000000-D86C-431B-8611-26EB841C04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D86C-431B-8611-26EB841C04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100.51</c:v>
                </c:pt>
                <c:pt idx="1">
                  <c:v>100.41</c:v>
                </c:pt>
                <c:pt idx="2">
                  <c:v>100.53</c:v>
                </c:pt>
                <c:pt idx="3">
                  <c:v>102.12</c:v>
                </c:pt>
                <c:pt idx="4">
                  <c:v>100.44</c:v>
                </c:pt>
              </c:numCache>
            </c:numRef>
          </c:val>
          <c:extLst>
            <c:ext xmlns:c16="http://schemas.microsoft.com/office/drawing/2014/chart" uri="{C3380CC4-5D6E-409C-BE32-E72D297353CC}">
              <c16:uniqueId val="{00000000-7AA2-43E1-B329-E434F08776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105.81</c:v>
                </c:pt>
                <c:pt idx="1">
                  <c:v>106.63</c:v>
                </c:pt>
                <c:pt idx="2">
                  <c:v>106.41</c:v>
                </c:pt>
                <c:pt idx="3">
                  <c:v>107.95</c:v>
                </c:pt>
                <c:pt idx="4">
                  <c:v>106.32</c:v>
                </c:pt>
              </c:numCache>
            </c:numRef>
          </c:val>
          <c:smooth val="0"/>
          <c:extLst>
            <c:ext xmlns:c16="http://schemas.microsoft.com/office/drawing/2014/chart" uri="{C3380CC4-5D6E-409C-BE32-E72D297353CC}">
              <c16:uniqueId val="{00000001-7AA2-43E1-B329-E434F08776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17.96</c:v>
                </c:pt>
                <c:pt idx="1">
                  <c:v>20.66</c:v>
                </c:pt>
                <c:pt idx="2">
                  <c:v>22.57</c:v>
                </c:pt>
                <c:pt idx="3">
                  <c:v>25.3</c:v>
                </c:pt>
                <c:pt idx="4">
                  <c:v>27.05</c:v>
                </c:pt>
              </c:numCache>
            </c:numRef>
          </c:val>
          <c:extLst>
            <c:ext xmlns:c16="http://schemas.microsoft.com/office/drawing/2014/chart" uri="{C3380CC4-5D6E-409C-BE32-E72D297353CC}">
              <c16:uniqueId val="{00000000-02D2-4775-8C8B-963D34C355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30.09</c:v>
                </c:pt>
                <c:pt idx="1">
                  <c:v>26.07</c:v>
                </c:pt>
                <c:pt idx="2">
                  <c:v>23.42</c:v>
                </c:pt>
                <c:pt idx="3">
                  <c:v>22.74</c:v>
                </c:pt>
                <c:pt idx="4">
                  <c:v>21.22</c:v>
                </c:pt>
              </c:numCache>
            </c:numRef>
          </c:val>
          <c:smooth val="0"/>
          <c:extLst>
            <c:ext xmlns:c16="http://schemas.microsoft.com/office/drawing/2014/chart" uri="{C3380CC4-5D6E-409C-BE32-E72D297353CC}">
              <c16:uniqueId val="{00000001-02D2-4775-8C8B-963D34C355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F7-4E8A-AAF4-9A33FB36D4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0.15</c:v>
                </c:pt>
                <c:pt idx="2">
                  <c:v>0.15</c:v>
                </c:pt>
                <c:pt idx="3">
                  <c:v>0.18</c:v>
                </c:pt>
                <c:pt idx="4">
                  <c:v>0.83</c:v>
                </c:pt>
              </c:numCache>
            </c:numRef>
          </c:val>
          <c:smooth val="0"/>
          <c:extLst>
            <c:ext xmlns:c16="http://schemas.microsoft.com/office/drawing/2014/chart" uri="{C3380CC4-5D6E-409C-BE32-E72D297353CC}">
              <c16:uniqueId val="{00000001-01F7-4E8A-AAF4-9A33FB36D4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CF-4576-832A-C499079E4E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35.49</c:v>
                </c:pt>
                <c:pt idx="1">
                  <c:v>26.43</c:v>
                </c:pt>
                <c:pt idx="2">
                  <c:v>25.32</c:v>
                </c:pt>
                <c:pt idx="3">
                  <c:v>1.03</c:v>
                </c:pt>
                <c:pt idx="4">
                  <c:v>1.35</c:v>
                </c:pt>
              </c:numCache>
            </c:numRef>
          </c:val>
          <c:smooth val="0"/>
          <c:extLst>
            <c:ext xmlns:c16="http://schemas.microsoft.com/office/drawing/2014/chart" uri="{C3380CC4-5D6E-409C-BE32-E72D297353CC}">
              <c16:uniqueId val="{00000001-88CF-4576-832A-C499079E4E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118.59</c:v>
                </c:pt>
                <c:pt idx="1">
                  <c:v>133.1</c:v>
                </c:pt>
                <c:pt idx="2">
                  <c:v>129.07</c:v>
                </c:pt>
                <c:pt idx="3">
                  <c:v>153.96</c:v>
                </c:pt>
                <c:pt idx="4">
                  <c:v>142.88</c:v>
                </c:pt>
              </c:numCache>
            </c:numRef>
          </c:val>
          <c:extLst>
            <c:ext xmlns:c16="http://schemas.microsoft.com/office/drawing/2014/chart" uri="{C3380CC4-5D6E-409C-BE32-E72D297353CC}">
              <c16:uniqueId val="{00000000-8060-4751-B950-2EECF62B36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82.47</c:v>
                </c:pt>
                <c:pt idx="1">
                  <c:v>72.44</c:v>
                </c:pt>
                <c:pt idx="2">
                  <c:v>78.56</c:v>
                </c:pt>
                <c:pt idx="3">
                  <c:v>80.5</c:v>
                </c:pt>
                <c:pt idx="4">
                  <c:v>71.540000000000006</c:v>
                </c:pt>
              </c:numCache>
            </c:numRef>
          </c:val>
          <c:smooth val="0"/>
          <c:extLst>
            <c:ext xmlns:c16="http://schemas.microsoft.com/office/drawing/2014/chart" uri="{C3380CC4-5D6E-409C-BE32-E72D297353CC}">
              <c16:uniqueId val="{00000001-8060-4751-B950-2EECF62B36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564.11</c:v>
                </c:pt>
                <c:pt idx="1">
                  <c:v>494.95</c:v>
                </c:pt>
                <c:pt idx="2">
                  <c:v>435.42</c:v>
                </c:pt>
                <c:pt idx="3">
                  <c:v>389.41</c:v>
                </c:pt>
                <c:pt idx="4">
                  <c:v>373.83</c:v>
                </c:pt>
              </c:numCache>
            </c:numRef>
          </c:val>
          <c:extLst>
            <c:ext xmlns:c16="http://schemas.microsoft.com/office/drawing/2014/chart" uri="{C3380CC4-5D6E-409C-BE32-E72D297353CC}">
              <c16:uniqueId val="{00000000-62C0-416C-B7D2-47EC30BA06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62C0-416C-B7D2-47EC30BA06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97.26</c:v>
                </c:pt>
                <c:pt idx="1">
                  <c:v>98.39</c:v>
                </c:pt>
                <c:pt idx="2">
                  <c:v>98.63</c:v>
                </c:pt>
                <c:pt idx="3">
                  <c:v>98.75</c:v>
                </c:pt>
                <c:pt idx="4">
                  <c:v>96.32</c:v>
                </c:pt>
              </c:numCache>
            </c:numRef>
          </c:val>
          <c:extLst>
            <c:ext xmlns:c16="http://schemas.microsoft.com/office/drawing/2014/chart" uri="{C3380CC4-5D6E-409C-BE32-E72D297353CC}">
              <c16:uniqueId val="{00000000-7BC2-4B1C-BEAA-E681FF2629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7BC2-4B1C-BEAA-E681FF2629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131.18</c:v>
                </c:pt>
                <c:pt idx="1">
                  <c:v>129.75</c:v>
                </c:pt>
                <c:pt idx="2">
                  <c:v>129.43</c:v>
                </c:pt>
                <c:pt idx="3">
                  <c:v>126.66</c:v>
                </c:pt>
                <c:pt idx="4">
                  <c:v>129.66</c:v>
                </c:pt>
              </c:numCache>
            </c:numRef>
          </c:val>
          <c:extLst>
            <c:ext xmlns:c16="http://schemas.microsoft.com/office/drawing/2014/chart" uri="{C3380CC4-5D6E-409C-BE32-E72D297353CC}">
              <c16:uniqueId val="{00000000-29DE-4B41-8EB1-865EB7A63E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29DE-4B41-8EB1-865EB7A63E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0" zoomScale="75" zoomScaleNormal="7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八幡市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70969</v>
      </c>
      <c r="AM8" s="51"/>
      <c r="AN8" s="51"/>
      <c r="AO8" s="51"/>
      <c r="AP8" s="51"/>
      <c r="AQ8" s="51"/>
      <c r="AR8" s="51"/>
      <c r="AS8" s="51"/>
      <c r="AT8" s="46">
        <f>データ!T6</f>
        <v>24.35</v>
      </c>
      <c r="AU8" s="46"/>
      <c r="AV8" s="46"/>
      <c r="AW8" s="46"/>
      <c r="AX8" s="46"/>
      <c r="AY8" s="46"/>
      <c r="AZ8" s="46"/>
      <c r="BA8" s="46"/>
      <c r="BB8" s="46">
        <f>データ!U6</f>
        <v>2914.54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72.62</v>
      </c>
      <c r="J10" s="46"/>
      <c r="K10" s="46"/>
      <c r="L10" s="46"/>
      <c r="M10" s="46"/>
      <c r="N10" s="46"/>
      <c r="O10" s="46"/>
      <c r="P10" s="46">
        <f>データ!P6</f>
        <v>99.89</v>
      </c>
      <c r="Q10" s="46"/>
      <c r="R10" s="46"/>
      <c r="S10" s="46"/>
      <c r="T10" s="46"/>
      <c r="U10" s="46"/>
      <c r="V10" s="46"/>
      <c r="W10" s="46">
        <f>データ!Q6</f>
        <v>93.43</v>
      </c>
      <c r="X10" s="46"/>
      <c r="Y10" s="46"/>
      <c r="Z10" s="46"/>
      <c r="AA10" s="46"/>
      <c r="AB10" s="46"/>
      <c r="AC10" s="46"/>
      <c r="AD10" s="51">
        <f>データ!R6</f>
        <v>2530</v>
      </c>
      <c r="AE10" s="51"/>
      <c r="AF10" s="51"/>
      <c r="AG10" s="51"/>
      <c r="AH10" s="51"/>
      <c r="AI10" s="51"/>
      <c r="AJ10" s="51"/>
      <c r="AK10" s="2"/>
      <c r="AL10" s="51">
        <f>データ!V6</f>
        <v>70709</v>
      </c>
      <c r="AM10" s="51"/>
      <c r="AN10" s="51"/>
      <c r="AO10" s="51"/>
      <c r="AP10" s="51"/>
      <c r="AQ10" s="51"/>
      <c r="AR10" s="51"/>
      <c r="AS10" s="51"/>
      <c r="AT10" s="46">
        <f>データ!W6</f>
        <v>11.42</v>
      </c>
      <c r="AU10" s="46"/>
      <c r="AV10" s="46"/>
      <c r="AW10" s="46"/>
      <c r="AX10" s="46"/>
      <c r="AY10" s="46"/>
      <c r="AZ10" s="46"/>
      <c r="BA10" s="46"/>
      <c r="BB10" s="46">
        <f>データ!X6</f>
        <v>6191.68</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dNduHfPwzU219ZyGJhjDlfTBA2DW0YswcPuAqAUbCKBwjzCJ5ZsOXkeklXiJJ6rFHpWxpPx8UgH3paOpCw5uw==" saltValue="jssHn3BPDBRtVbgQme6L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262102</v>
      </c>
      <c r="D6" s="33">
        <f t="shared" si="3"/>
        <v>46</v>
      </c>
      <c r="E6" s="33">
        <f t="shared" si="3"/>
        <v>17</v>
      </c>
      <c r="F6" s="33">
        <f t="shared" si="3"/>
        <v>1</v>
      </c>
      <c r="G6" s="33">
        <f t="shared" si="3"/>
        <v>0</v>
      </c>
      <c r="H6" s="33" t="str">
        <f t="shared" si="3"/>
        <v>京都府　八幡市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72.62</v>
      </c>
      <c r="P6" s="34">
        <f t="shared" si="3"/>
        <v>99.89</v>
      </c>
      <c r="Q6" s="34">
        <f t="shared" si="3"/>
        <v>93.43</v>
      </c>
      <c r="R6" s="34">
        <f t="shared" si="3"/>
        <v>2530</v>
      </c>
      <c r="S6" s="34">
        <f t="shared" si="3"/>
        <v>70969</v>
      </c>
      <c r="T6" s="34">
        <f t="shared" si="3"/>
        <v>24.35</v>
      </c>
      <c r="U6" s="34">
        <f t="shared" si="3"/>
        <v>2914.54</v>
      </c>
      <c r="V6" s="34">
        <f t="shared" si="3"/>
        <v>70709</v>
      </c>
      <c r="W6" s="34">
        <f t="shared" si="3"/>
        <v>11.42</v>
      </c>
      <c r="X6" s="34">
        <f t="shared" si="3"/>
        <v>6191.68</v>
      </c>
      <c r="Y6" s="35">
        <f>IF(Y7="",NA(),Y7)</f>
        <v>100.51</v>
      </c>
      <c r="Z6" s="35">
        <f t="shared" ref="Z6:AH6" si="4">IF(Z7="",NA(),Z7)</f>
        <v>100.41</v>
      </c>
      <c r="AA6" s="35">
        <f t="shared" si="4"/>
        <v>100.53</v>
      </c>
      <c r="AB6" s="35">
        <f t="shared" si="4"/>
        <v>102.12</v>
      </c>
      <c r="AC6" s="35">
        <f t="shared" si="4"/>
        <v>100.44</v>
      </c>
      <c r="AD6" s="35">
        <f t="shared" si="4"/>
        <v>105.81</v>
      </c>
      <c r="AE6" s="35">
        <f t="shared" si="4"/>
        <v>106.63</v>
      </c>
      <c r="AF6" s="35">
        <f t="shared" si="4"/>
        <v>106.41</v>
      </c>
      <c r="AG6" s="35">
        <f t="shared" si="4"/>
        <v>107.95</v>
      </c>
      <c r="AH6" s="35">
        <f t="shared" si="4"/>
        <v>106.32</v>
      </c>
      <c r="AI6" s="34" t="str">
        <f>IF(AI7="","",IF(AI7="-","【-】","【"&amp;SUBSTITUTE(TEXT(AI7,"#,##0.00"),"-","△")&amp;"】"))</f>
        <v>【108.07】</v>
      </c>
      <c r="AJ6" s="34">
        <f>IF(AJ7="",NA(),AJ7)</f>
        <v>0</v>
      </c>
      <c r="AK6" s="34">
        <f t="shared" ref="AK6:AS6" si="5">IF(AK7="",NA(),AK7)</f>
        <v>0</v>
      </c>
      <c r="AL6" s="34">
        <f t="shared" si="5"/>
        <v>0</v>
      </c>
      <c r="AM6" s="34">
        <f t="shared" si="5"/>
        <v>0</v>
      </c>
      <c r="AN6" s="34">
        <f t="shared" si="5"/>
        <v>0</v>
      </c>
      <c r="AO6" s="35">
        <f t="shared" si="5"/>
        <v>35.49</v>
      </c>
      <c r="AP6" s="35">
        <f t="shared" si="5"/>
        <v>26.43</v>
      </c>
      <c r="AQ6" s="35">
        <f t="shared" si="5"/>
        <v>25.32</v>
      </c>
      <c r="AR6" s="35">
        <f t="shared" si="5"/>
        <v>1.03</v>
      </c>
      <c r="AS6" s="35">
        <f t="shared" si="5"/>
        <v>1.35</v>
      </c>
      <c r="AT6" s="34" t="str">
        <f>IF(AT7="","",IF(AT7="-","【-】","【"&amp;SUBSTITUTE(TEXT(AT7,"#,##0.00"),"-","△")&amp;"】"))</f>
        <v>【3.09】</v>
      </c>
      <c r="AU6" s="35">
        <f>IF(AU7="",NA(),AU7)</f>
        <v>118.59</v>
      </c>
      <c r="AV6" s="35">
        <f t="shared" ref="AV6:BD6" si="6">IF(AV7="",NA(),AV7)</f>
        <v>133.1</v>
      </c>
      <c r="AW6" s="35">
        <f t="shared" si="6"/>
        <v>129.07</v>
      </c>
      <c r="AX6" s="35">
        <f t="shared" si="6"/>
        <v>153.96</v>
      </c>
      <c r="AY6" s="35">
        <f t="shared" si="6"/>
        <v>142.88</v>
      </c>
      <c r="AZ6" s="35">
        <f t="shared" si="6"/>
        <v>82.47</v>
      </c>
      <c r="BA6" s="35">
        <f t="shared" si="6"/>
        <v>72.44</v>
      </c>
      <c r="BB6" s="35">
        <f t="shared" si="6"/>
        <v>78.56</v>
      </c>
      <c r="BC6" s="35">
        <f t="shared" si="6"/>
        <v>80.5</v>
      </c>
      <c r="BD6" s="35">
        <f t="shared" si="6"/>
        <v>71.540000000000006</v>
      </c>
      <c r="BE6" s="34" t="str">
        <f>IF(BE7="","",IF(BE7="-","【-】","【"&amp;SUBSTITUTE(TEXT(BE7,"#,##0.00"),"-","△")&amp;"】"))</f>
        <v>【69.54】</v>
      </c>
      <c r="BF6" s="35">
        <f>IF(BF7="",NA(),BF7)</f>
        <v>564.11</v>
      </c>
      <c r="BG6" s="35">
        <f t="shared" ref="BG6:BO6" si="7">IF(BG7="",NA(),BG7)</f>
        <v>494.95</v>
      </c>
      <c r="BH6" s="35">
        <f t="shared" si="7"/>
        <v>435.42</v>
      </c>
      <c r="BI6" s="35">
        <f t="shared" si="7"/>
        <v>389.41</v>
      </c>
      <c r="BJ6" s="35">
        <f t="shared" si="7"/>
        <v>373.83</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97.26</v>
      </c>
      <c r="BR6" s="35">
        <f t="shared" ref="BR6:BZ6" si="8">IF(BR7="",NA(),BR7)</f>
        <v>98.39</v>
      </c>
      <c r="BS6" s="35">
        <f t="shared" si="8"/>
        <v>98.63</v>
      </c>
      <c r="BT6" s="35">
        <f t="shared" si="8"/>
        <v>98.75</v>
      </c>
      <c r="BU6" s="35">
        <f t="shared" si="8"/>
        <v>96.32</v>
      </c>
      <c r="BV6" s="35">
        <f t="shared" si="8"/>
        <v>86.2</v>
      </c>
      <c r="BW6" s="35">
        <f t="shared" si="8"/>
        <v>89.74</v>
      </c>
      <c r="BX6" s="35">
        <f t="shared" si="8"/>
        <v>88.37</v>
      </c>
      <c r="BY6" s="35">
        <f t="shared" si="8"/>
        <v>89.41</v>
      </c>
      <c r="BZ6" s="35">
        <f t="shared" si="8"/>
        <v>88.05</v>
      </c>
      <c r="CA6" s="34" t="str">
        <f>IF(CA7="","",IF(CA7="-","【-】","【"&amp;SUBSTITUTE(TEXT(CA7,"#,##0.00"),"-","△")&amp;"】"))</f>
        <v>【100.34】</v>
      </c>
      <c r="CB6" s="35">
        <f>IF(CB7="",NA(),CB7)</f>
        <v>131.18</v>
      </c>
      <c r="CC6" s="35">
        <f t="shared" ref="CC6:CK6" si="9">IF(CC7="",NA(),CC7)</f>
        <v>129.75</v>
      </c>
      <c r="CD6" s="35">
        <f t="shared" si="9"/>
        <v>129.43</v>
      </c>
      <c r="CE6" s="35">
        <f t="shared" si="9"/>
        <v>126.66</v>
      </c>
      <c r="CF6" s="35">
        <f t="shared" si="9"/>
        <v>129.66</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62.64</v>
      </c>
      <c r="CS6" s="35">
        <f t="shared" si="10"/>
        <v>58.12</v>
      </c>
      <c r="CT6" s="35">
        <f t="shared" si="10"/>
        <v>58.83</v>
      </c>
      <c r="CU6" s="35">
        <f t="shared" si="10"/>
        <v>56.51</v>
      </c>
      <c r="CV6" s="35">
        <f t="shared" si="10"/>
        <v>57.04</v>
      </c>
      <c r="CW6" s="34" t="str">
        <f>IF(CW7="","",IF(CW7="-","【-】","【"&amp;SUBSTITUTE(TEXT(CW7,"#,##0.00"),"-","△")&amp;"】"))</f>
        <v>【59.64】</v>
      </c>
      <c r="CX6" s="35">
        <f>IF(CX7="",NA(),CX7)</f>
        <v>98.64</v>
      </c>
      <c r="CY6" s="35">
        <f t="shared" ref="CY6:DG6" si="11">IF(CY7="",NA(),CY7)</f>
        <v>98.75</v>
      </c>
      <c r="CZ6" s="35">
        <f t="shared" si="11"/>
        <v>98.81</v>
      </c>
      <c r="DA6" s="35">
        <f t="shared" si="11"/>
        <v>98.92</v>
      </c>
      <c r="DB6" s="35">
        <f t="shared" si="11"/>
        <v>98.98</v>
      </c>
      <c r="DC6" s="35">
        <f t="shared" si="11"/>
        <v>92.98</v>
      </c>
      <c r="DD6" s="35">
        <f t="shared" si="11"/>
        <v>93.07</v>
      </c>
      <c r="DE6" s="35">
        <f t="shared" si="11"/>
        <v>92.9</v>
      </c>
      <c r="DF6" s="35">
        <f t="shared" si="11"/>
        <v>93.91</v>
      </c>
      <c r="DG6" s="35">
        <f t="shared" si="11"/>
        <v>93.73</v>
      </c>
      <c r="DH6" s="34" t="str">
        <f>IF(DH7="","",IF(DH7="-","【-】","【"&amp;SUBSTITUTE(TEXT(DH7,"#,##0.00"),"-","△")&amp;"】"))</f>
        <v>【95.35】</v>
      </c>
      <c r="DI6" s="35">
        <f>IF(DI7="",NA(),DI7)</f>
        <v>17.96</v>
      </c>
      <c r="DJ6" s="35">
        <f t="shared" ref="DJ6:DR6" si="12">IF(DJ7="",NA(),DJ7)</f>
        <v>20.66</v>
      </c>
      <c r="DK6" s="35">
        <f t="shared" si="12"/>
        <v>22.57</v>
      </c>
      <c r="DL6" s="35">
        <f t="shared" si="12"/>
        <v>25.3</v>
      </c>
      <c r="DM6" s="35">
        <f t="shared" si="12"/>
        <v>27.05</v>
      </c>
      <c r="DN6" s="35">
        <f t="shared" si="12"/>
        <v>30.09</v>
      </c>
      <c r="DO6" s="35">
        <f t="shared" si="12"/>
        <v>26.07</v>
      </c>
      <c r="DP6" s="35">
        <f t="shared" si="12"/>
        <v>23.42</v>
      </c>
      <c r="DQ6" s="35">
        <f t="shared" si="12"/>
        <v>22.74</v>
      </c>
      <c r="DR6" s="35">
        <f t="shared" si="12"/>
        <v>21.22</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0.15</v>
      </c>
      <c r="EA6" s="35">
        <f t="shared" si="13"/>
        <v>0.15</v>
      </c>
      <c r="EB6" s="35">
        <f t="shared" si="13"/>
        <v>0.18</v>
      </c>
      <c r="EC6" s="35">
        <f t="shared" si="13"/>
        <v>0.83</v>
      </c>
      <c r="ED6" s="34" t="str">
        <f>IF(ED7="","",IF(ED7="-","【-】","【"&amp;SUBSTITUTE(TEXT(ED7,"#,##0.00"),"-","△")&amp;"】"))</f>
        <v>【5.90】</v>
      </c>
      <c r="EE6" s="35">
        <f>IF(EE7="",NA(),EE7)</f>
        <v>0.39</v>
      </c>
      <c r="EF6" s="35">
        <f t="shared" ref="EF6:EN6" si="14">IF(EF7="",NA(),EF7)</f>
        <v>0.36</v>
      </c>
      <c r="EG6" s="35">
        <f t="shared" si="14"/>
        <v>0.54</v>
      </c>
      <c r="EH6" s="35">
        <f t="shared" si="14"/>
        <v>0.39</v>
      </c>
      <c r="EI6" s="35">
        <f t="shared" si="14"/>
        <v>0.23</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262102</v>
      </c>
      <c r="D7" s="37">
        <v>46</v>
      </c>
      <c r="E7" s="37">
        <v>17</v>
      </c>
      <c r="F7" s="37">
        <v>1</v>
      </c>
      <c r="G7" s="37">
        <v>0</v>
      </c>
      <c r="H7" s="37" t="s">
        <v>96</v>
      </c>
      <c r="I7" s="37" t="s">
        <v>97</v>
      </c>
      <c r="J7" s="37" t="s">
        <v>98</v>
      </c>
      <c r="K7" s="37" t="s">
        <v>99</v>
      </c>
      <c r="L7" s="37" t="s">
        <v>100</v>
      </c>
      <c r="M7" s="37" t="s">
        <v>101</v>
      </c>
      <c r="N7" s="38" t="s">
        <v>102</v>
      </c>
      <c r="O7" s="38">
        <v>72.62</v>
      </c>
      <c r="P7" s="38">
        <v>99.89</v>
      </c>
      <c r="Q7" s="38">
        <v>93.43</v>
      </c>
      <c r="R7" s="38">
        <v>2530</v>
      </c>
      <c r="S7" s="38">
        <v>70969</v>
      </c>
      <c r="T7" s="38">
        <v>24.35</v>
      </c>
      <c r="U7" s="38">
        <v>2914.54</v>
      </c>
      <c r="V7" s="38">
        <v>70709</v>
      </c>
      <c r="W7" s="38">
        <v>11.42</v>
      </c>
      <c r="X7" s="38">
        <v>6191.68</v>
      </c>
      <c r="Y7" s="38">
        <v>100.51</v>
      </c>
      <c r="Z7" s="38">
        <v>100.41</v>
      </c>
      <c r="AA7" s="38">
        <v>100.53</v>
      </c>
      <c r="AB7" s="38">
        <v>102.12</v>
      </c>
      <c r="AC7" s="38">
        <v>100.44</v>
      </c>
      <c r="AD7" s="38">
        <v>105.81</v>
      </c>
      <c r="AE7" s="38">
        <v>106.63</v>
      </c>
      <c r="AF7" s="38">
        <v>106.41</v>
      </c>
      <c r="AG7" s="38">
        <v>107.95</v>
      </c>
      <c r="AH7" s="38">
        <v>106.32</v>
      </c>
      <c r="AI7" s="38">
        <v>108.07</v>
      </c>
      <c r="AJ7" s="38">
        <v>0</v>
      </c>
      <c r="AK7" s="38">
        <v>0</v>
      </c>
      <c r="AL7" s="38">
        <v>0</v>
      </c>
      <c r="AM7" s="38">
        <v>0</v>
      </c>
      <c r="AN7" s="38">
        <v>0</v>
      </c>
      <c r="AO7" s="38">
        <v>35.49</v>
      </c>
      <c r="AP7" s="38">
        <v>26.43</v>
      </c>
      <c r="AQ7" s="38">
        <v>25.32</v>
      </c>
      <c r="AR7" s="38">
        <v>1.03</v>
      </c>
      <c r="AS7" s="38">
        <v>1.35</v>
      </c>
      <c r="AT7" s="38">
        <v>3.09</v>
      </c>
      <c r="AU7" s="38">
        <v>118.59</v>
      </c>
      <c r="AV7" s="38">
        <v>133.1</v>
      </c>
      <c r="AW7" s="38">
        <v>129.07</v>
      </c>
      <c r="AX7" s="38">
        <v>153.96</v>
      </c>
      <c r="AY7" s="38">
        <v>142.88</v>
      </c>
      <c r="AZ7" s="38">
        <v>82.47</v>
      </c>
      <c r="BA7" s="38">
        <v>72.44</v>
      </c>
      <c r="BB7" s="38">
        <v>78.56</v>
      </c>
      <c r="BC7" s="38">
        <v>80.5</v>
      </c>
      <c r="BD7" s="38">
        <v>71.540000000000006</v>
      </c>
      <c r="BE7" s="38">
        <v>69.540000000000006</v>
      </c>
      <c r="BF7" s="38">
        <v>564.11</v>
      </c>
      <c r="BG7" s="38">
        <v>494.95</v>
      </c>
      <c r="BH7" s="38">
        <v>435.42</v>
      </c>
      <c r="BI7" s="38">
        <v>389.41</v>
      </c>
      <c r="BJ7" s="38">
        <v>373.83</v>
      </c>
      <c r="BK7" s="38">
        <v>664.04</v>
      </c>
      <c r="BL7" s="38">
        <v>625.12</v>
      </c>
      <c r="BM7" s="38">
        <v>610.16999999999996</v>
      </c>
      <c r="BN7" s="38">
        <v>605.9</v>
      </c>
      <c r="BO7" s="38">
        <v>653.69000000000005</v>
      </c>
      <c r="BP7" s="38">
        <v>682.51</v>
      </c>
      <c r="BQ7" s="38">
        <v>97.26</v>
      </c>
      <c r="BR7" s="38">
        <v>98.39</v>
      </c>
      <c r="BS7" s="38">
        <v>98.63</v>
      </c>
      <c r="BT7" s="38">
        <v>98.75</v>
      </c>
      <c r="BU7" s="38">
        <v>96.32</v>
      </c>
      <c r="BV7" s="38">
        <v>86.2</v>
      </c>
      <c r="BW7" s="38">
        <v>89.74</v>
      </c>
      <c r="BX7" s="38">
        <v>88.37</v>
      </c>
      <c r="BY7" s="38">
        <v>89.41</v>
      </c>
      <c r="BZ7" s="38">
        <v>88.05</v>
      </c>
      <c r="CA7" s="38">
        <v>100.34</v>
      </c>
      <c r="CB7" s="38">
        <v>131.18</v>
      </c>
      <c r="CC7" s="38">
        <v>129.75</v>
      </c>
      <c r="CD7" s="38">
        <v>129.43</v>
      </c>
      <c r="CE7" s="38">
        <v>126.66</v>
      </c>
      <c r="CF7" s="38">
        <v>129.66</v>
      </c>
      <c r="CG7" s="38">
        <v>146.47999999999999</v>
      </c>
      <c r="CH7" s="38">
        <v>141.24</v>
      </c>
      <c r="CI7" s="38">
        <v>143.05000000000001</v>
      </c>
      <c r="CJ7" s="38">
        <v>142.05000000000001</v>
      </c>
      <c r="CK7" s="38">
        <v>141.15</v>
      </c>
      <c r="CL7" s="38">
        <v>136.15</v>
      </c>
      <c r="CM7" s="38" t="s">
        <v>102</v>
      </c>
      <c r="CN7" s="38" t="s">
        <v>102</v>
      </c>
      <c r="CO7" s="38" t="s">
        <v>102</v>
      </c>
      <c r="CP7" s="38" t="s">
        <v>102</v>
      </c>
      <c r="CQ7" s="38" t="s">
        <v>102</v>
      </c>
      <c r="CR7" s="38">
        <v>62.64</v>
      </c>
      <c r="CS7" s="38">
        <v>58.12</v>
      </c>
      <c r="CT7" s="38">
        <v>58.83</v>
      </c>
      <c r="CU7" s="38">
        <v>56.51</v>
      </c>
      <c r="CV7" s="38">
        <v>57.04</v>
      </c>
      <c r="CW7" s="38">
        <v>59.64</v>
      </c>
      <c r="CX7" s="38">
        <v>98.64</v>
      </c>
      <c r="CY7" s="38">
        <v>98.75</v>
      </c>
      <c r="CZ7" s="38">
        <v>98.81</v>
      </c>
      <c r="DA7" s="38">
        <v>98.92</v>
      </c>
      <c r="DB7" s="38">
        <v>98.98</v>
      </c>
      <c r="DC7" s="38">
        <v>92.98</v>
      </c>
      <c r="DD7" s="38">
        <v>93.07</v>
      </c>
      <c r="DE7" s="38">
        <v>92.9</v>
      </c>
      <c r="DF7" s="38">
        <v>93.91</v>
      </c>
      <c r="DG7" s="38">
        <v>93.73</v>
      </c>
      <c r="DH7" s="38">
        <v>95.35</v>
      </c>
      <c r="DI7" s="38">
        <v>17.96</v>
      </c>
      <c r="DJ7" s="38">
        <v>20.66</v>
      </c>
      <c r="DK7" s="38">
        <v>22.57</v>
      </c>
      <c r="DL7" s="38">
        <v>25.3</v>
      </c>
      <c r="DM7" s="38">
        <v>27.05</v>
      </c>
      <c r="DN7" s="38">
        <v>30.09</v>
      </c>
      <c r="DO7" s="38">
        <v>26.07</v>
      </c>
      <c r="DP7" s="38">
        <v>23.42</v>
      </c>
      <c r="DQ7" s="38">
        <v>22.74</v>
      </c>
      <c r="DR7" s="38">
        <v>21.22</v>
      </c>
      <c r="DS7" s="38">
        <v>38.57</v>
      </c>
      <c r="DT7" s="38">
        <v>0</v>
      </c>
      <c r="DU7" s="38">
        <v>0</v>
      </c>
      <c r="DV7" s="38">
        <v>0</v>
      </c>
      <c r="DW7" s="38">
        <v>0</v>
      </c>
      <c r="DX7" s="38">
        <v>0</v>
      </c>
      <c r="DY7" s="38">
        <v>0</v>
      </c>
      <c r="DZ7" s="38">
        <v>0.15</v>
      </c>
      <c r="EA7" s="38">
        <v>0.15</v>
      </c>
      <c r="EB7" s="38">
        <v>0.18</v>
      </c>
      <c r="EC7" s="38">
        <v>0.83</v>
      </c>
      <c r="ED7" s="38">
        <v>5.9</v>
      </c>
      <c r="EE7" s="38">
        <v>0.39</v>
      </c>
      <c r="EF7" s="38">
        <v>0.36</v>
      </c>
      <c r="EG7" s="38">
        <v>0.54</v>
      </c>
      <c r="EH7" s="38">
        <v>0.39</v>
      </c>
      <c r="EI7" s="38">
        <v>0.23</v>
      </c>
      <c r="EJ7" s="38">
        <v>7.0000000000000007E-2</v>
      </c>
      <c r="EK7" s="38">
        <v>0.1</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yawata</cp:lastModifiedBy>
  <cp:lastPrinted>2021-02-04T00:12:20Z</cp:lastPrinted>
  <dcterms:modified xsi:type="dcterms:W3CDTF">2021-02-04T00:12:21Z</dcterms:modified>
</cp:coreProperties>
</file>