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L:\●03-06-03-14　市営駐車場\24地方公営企業（経営戦略、調査）\公営企業調査\R6\0123【京都府自治振興課 26（木）〆】公営企業に係る「経営比較分析表」（令和５年度決算）の分析等について\決裁資料\"/>
    </mc:Choice>
  </mc:AlternateContent>
  <xr:revisionPtr revIDLastSave="0" documentId="8_{D56B703B-8CE3-4CC8-9B44-677F75574DE3}" xr6:coauthVersionLast="36" xr6:coauthVersionMax="36" xr10:uidLastSave="{00000000-0000-0000-0000-000000000000}"/>
  <workbookProtection workbookAlgorithmName="SHA-512" workbookHashValue="YzBglCFm5hJFy09UC1DtaEPOBl4tsOBIrw+XXKvsuKhHIKveKPuuhnFe9RUP27nIZdzzR8v4vnZIfaXB+vTYzQ==" workbookSaltValue="Il9lUK95NW5T8QfRu3WOkw==" workbookSpinCount="100000" lockStructure="1"/>
  <bookViews>
    <workbookView xWindow="0" yWindow="0" windowWidth="38400" windowHeight="17640"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JV32" i="4" s="1"/>
  <c r="DP7" i="5"/>
  <c r="DO7" i="5"/>
  <c r="DN7" i="5"/>
  <c r="DM7" i="5"/>
  <c r="DL7" i="5"/>
  <c r="DK7" i="5"/>
  <c r="DI7" i="5"/>
  <c r="DH7" i="5"/>
  <c r="DG7" i="5"/>
  <c r="DF7" i="5"/>
  <c r="DE7" i="5"/>
  <c r="DD7" i="5"/>
  <c r="MI77" i="4" s="1"/>
  <c r="DC7" i="5"/>
  <c r="DB7" i="5"/>
  <c r="DA7" i="5"/>
  <c r="CZ7" i="5"/>
  <c r="KA77" i="4" s="1"/>
  <c r="CN7" i="5"/>
  <c r="CM7" i="5"/>
  <c r="BZ7" i="5"/>
  <c r="MA53" i="4" s="1"/>
  <c r="BY7" i="5"/>
  <c r="LH53" i="4" s="1"/>
  <c r="BX7" i="5"/>
  <c r="BW7" i="5"/>
  <c r="BV7" i="5"/>
  <c r="JC53" i="4" s="1"/>
  <c r="BU7" i="5"/>
  <c r="BT7" i="5"/>
  <c r="BS7" i="5"/>
  <c r="BR7" i="5"/>
  <c r="BQ7" i="5"/>
  <c r="BO7" i="5"/>
  <c r="BN7" i="5"/>
  <c r="BM7" i="5"/>
  <c r="BL7" i="5"/>
  <c r="FE53" i="4" s="1"/>
  <c r="BK7" i="5"/>
  <c r="BJ7" i="5"/>
  <c r="BI7" i="5"/>
  <c r="BH7" i="5"/>
  <c r="BG7" i="5"/>
  <c r="BF7" i="5"/>
  <c r="BD7" i="5"/>
  <c r="BC7" i="5"/>
  <c r="BB7" i="5"/>
  <c r="BA7" i="5"/>
  <c r="AZ7" i="5"/>
  <c r="AY7" i="5"/>
  <c r="CS52" i="4" s="1"/>
  <c r="AX7" i="5"/>
  <c r="AW7" i="5"/>
  <c r="AV7" i="5"/>
  <c r="AN52" i="4" s="1"/>
  <c r="AU7" i="5"/>
  <c r="U52" i="4" s="1"/>
  <c r="AS7" i="5"/>
  <c r="AR7" i="5"/>
  <c r="AQ7" i="5"/>
  <c r="FX32" i="4" s="1"/>
  <c r="AP7" i="5"/>
  <c r="FE32" i="4" s="1"/>
  <c r="AO7" i="5"/>
  <c r="AN7" i="5"/>
  <c r="AM7" i="5"/>
  <c r="AL7" i="5"/>
  <c r="AK7" i="5"/>
  <c r="AJ7" i="5"/>
  <c r="AH7" i="5"/>
  <c r="AG7" i="5"/>
  <c r="BZ32" i="4" s="1"/>
  <c r="AF7" i="5"/>
  <c r="AE7" i="5"/>
  <c r="AD7" i="5"/>
  <c r="AC7" i="5"/>
  <c r="AB7" i="5"/>
  <c r="AA7" i="5"/>
  <c r="Z7" i="5"/>
  <c r="Y7" i="5"/>
  <c r="X7" i="5"/>
  <c r="W7" i="5"/>
  <c r="V7" i="5"/>
  <c r="HX10" i="4" s="1"/>
  <c r="U7" i="5"/>
  <c r="LJ8" i="4" s="1"/>
  <c r="T7" i="5"/>
  <c r="S7" i="5"/>
  <c r="R7" i="5"/>
  <c r="Q7" i="5"/>
  <c r="P7" i="5"/>
  <c r="O7" i="5"/>
  <c r="N7" i="5"/>
  <c r="FJ8" i="4" s="1"/>
  <c r="M7" i="5"/>
  <c r="DU8" i="4" s="1"/>
  <c r="L7" i="5"/>
  <c r="K7" i="5"/>
  <c r="J7" i="5"/>
  <c r="B8" i="4" s="1"/>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B6" i="4" s="1"/>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MI78" i="4"/>
  <c r="LT78" i="4"/>
  <c r="LE78" i="4"/>
  <c r="KP78" i="4"/>
  <c r="KA78" i="4"/>
  <c r="IT78" i="4"/>
  <c r="IE78" i="4"/>
  <c r="HP78" i="4"/>
  <c r="HA78" i="4"/>
  <c r="GL78" i="4"/>
  <c r="BZ78" i="4"/>
  <c r="BK78" i="4"/>
  <c r="AV78" i="4"/>
  <c r="AG78" i="4"/>
  <c r="R78" i="4"/>
  <c r="LT77" i="4"/>
  <c r="LE77" i="4"/>
  <c r="KP77" i="4"/>
  <c r="IT77" i="4"/>
  <c r="IE77" i="4"/>
  <c r="HP77" i="4"/>
  <c r="HA77" i="4"/>
  <c r="GL77" i="4"/>
  <c r="BZ77" i="4"/>
  <c r="BK77" i="4"/>
  <c r="AV77" i="4"/>
  <c r="AG77" i="4"/>
  <c r="R77" i="4"/>
  <c r="CV76" i="4"/>
  <c r="CV67" i="4"/>
  <c r="KO53" i="4"/>
  <c r="JV53" i="4"/>
  <c r="HJ53" i="4"/>
  <c r="GQ53" i="4"/>
  <c r="FX53" i="4"/>
  <c r="EL53" i="4"/>
  <c r="CS53" i="4"/>
  <c r="BZ53" i="4"/>
  <c r="BG53" i="4"/>
  <c r="AN53" i="4"/>
  <c r="U53" i="4"/>
  <c r="MA52" i="4"/>
  <c r="LH52" i="4"/>
  <c r="KO52" i="4"/>
  <c r="JV52" i="4"/>
  <c r="JC52" i="4"/>
  <c r="HJ52" i="4"/>
  <c r="GQ52" i="4"/>
  <c r="FX52" i="4"/>
  <c r="FE52" i="4"/>
  <c r="EL52" i="4"/>
  <c r="BZ52" i="4"/>
  <c r="BG52" i="4"/>
  <c r="MA32" i="4"/>
  <c r="LH32" i="4"/>
  <c r="KO32" i="4"/>
  <c r="JC32" i="4"/>
  <c r="HJ32" i="4"/>
  <c r="GQ32" i="4"/>
  <c r="EL32" i="4"/>
  <c r="CS32" i="4"/>
  <c r="BG32" i="4"/>
  <c r="AN32" i="4"/>
  <c r="U32" i="4"/>
  <c r="MA31" i="4"/>
  <c r="LH31" i="4"/>
  <c r="KO31" i="4"/>
  <c r="JV31" i="4"/>
  <c r="JC31" i="4"/>
  <c r="HJ31" i="4"/>
  <c r="GQ31" i="4"/>
  <c r="FX31" i="4"/>
  <c r="FE31" i="4"/>
  <c r="EL31" i="4"/>
  <c r="CS31" i="4"/>
  <c r="BZ31" i="4"/>
  <c r="BG31" i="4"/>
  <c r="AN31" i="4"/>
  <c r="U31" i="4"/>
  <c r="LJ10" i="4"/>
  <c r="JQ10" i="4"/>
  <c r="DU10" i="4"/>
  <c r="CF10" i="4"/>
  <c r="B10" i="4"/>
  <c r="JQ8" i="4"/>
  <c r="HX8" i="4"/>
  <c r="CF8" i="4"/>
  <c r="AQ8" i="4"/>
  <c r="IT76" i="4" l="1"/>
  <c r="CS51" i="4"/>
  <c r="HJ30" i="4"/>
  <c r="CS30" i="4"/>
  <c r="BZ76" i="4"/>
  <c r="MA51" i="4"/>
  <c r="MI76" i="4"/>
  <c r="HJ51" i="4"/>
  <c r="MA30" i="4"/>
  <c r="B11" i="5"/>
  <c r="C11" i="5"/>
  <c r="D11" i="5"/>
  <c r="E11" i="5"/>
  <c r="AN30" i="4" l="1"/>
  <c r="AG76" i="4"/>
  <c r="JV51" i="4"/>
  <c r="KP76" i="4"/>
  <c r="FE51" i="4"/>
  <c r="JV30" i="4"/>
  <c r="HA76" i="4"/>
  <c r="AN51" i="4"/>
  <c r="FE30" i="4"/>
  <c r="LT76" i="4"/>
  <c r="GQ51" i="4"/>
  <c r="LH30" i="4"/>
  <c r="IE76" i="4"/>
  <c r="BZ51" i="4"/>
  <c r="GQ30" i="4"/>
  <c r="BZ30" i="4"/>
  <c r="BK76" i="4"/>
  <c r="LH51" i="4"/>
  <c r="AV76" i="4"/>
  <c r="KO51" i="4"/>
  <c r="LE76" i="4"/>
  <c r="FX51" i="4"/>
  <c r="KO30" i="4"/>
  <c r="HP76" i="4"/>
  <c r="BG51" i="4"/>
  <c r="FX30" i="4"/>
  <c r="BG30" i="4"/>
  <c r="GL76" i="4"/>
  <c r="U51" i="4"/>
  <c r="EL30" i="4"/>
  <c r="U30" i="4"/>
  <c r="R76" i="4"/>
  <c r="JC51" i="4"/>
  <c r="KA76" i="4"/>
  <c r="EL51" i="4"/>
  <c r="JC30" i="4"/>
</calcChain>
</file>

<file path=xl/sharedStrings.xml><?xml version="1.0" encoding="utf-8"?>
<sst xmlns="http://schemas.openxmlformats.org/spreadsheetml/2006/main" count="278" uniqueCount="139">
  <si>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</si>
  <si>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</si>
  <si>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</si>
  <si>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</si>
  <si>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</si>
  <si>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</si>
  <si>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</si>
  <si>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</si>
  <si>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</si>
  <si>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</si>
  <si>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</si>
  <si>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</si>
  <si>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</si>
  <si>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</si>
  <si>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</si>
  <si>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</si>
  <si>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</si>
  <si>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</si>
  <si>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</si>
  <si>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</si>
  <si>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</si>
  <si>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</si>
  <si>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</si>
  <si>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</si>
  <si>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</si>
  <si>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</si>
  <si>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</si>
  <si>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</si>
  <si>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</si>
  <si>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</si>
  <si>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</si>
  <si>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</si>
  <si>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</si>
  <si>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</si>
  <si>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</si>
  <si>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</si>
  <si>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</si>
  <si>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</si>
  <si>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</si>
  <si>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</si>
  <si>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</si>
  <si>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</si>
  <si>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</si>
  <si>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</si>
  <si>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</si>
  <si>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</si>
  <si>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</si>
  <si>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</si>
  <si>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</si>
  <si>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</si>
  <si>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</si>
  <si>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</si>
  <si>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</si>
  <si>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</si>
  <si>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</si>
  <si>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</si>
  <si>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</si>
  <si>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</si>
  <si>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</si>
  <si>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</si>
  <si>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</si>
  <si>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</si>
  <si>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</si>
  <si>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</si>
  <si>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</si>
  <si>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</si>
  <si>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</si>
  <si>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</si>
  <si>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</si>
  <si>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</si>
  <si>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</si>
  <si>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</si>
  <si>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</si>
  <si>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</si>
  <si>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</si>
  <si>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</si>
  <si>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</si>
  <si>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</si>
  <si>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</si>
  <si>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</si>
  <si>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</si>
  <si>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</si>
  <si>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</si>
  <si>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</si>
  <si>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</si>
  <si>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</si>
  <si>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</si>
  <si>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</si>
  <si>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</si>
  <si>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</si>
  <si>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</si>
  <si>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</si>
  <si>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</si>
  <si>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</si>
  <si>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</si>
  <si>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</si>
  <si>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</si>
  <si>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</si>
  <si>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</si>
  <si>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</si>
  <si>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</si>
  <si>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</si>
  <si>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</si>
  <si>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当該値(N-4)</t>
    <phoneticPr fontId="5"/>
  </si>
  <si>
    <t>当該値(N-3)</t>
    <phoneticPr fontId="5"/>
  </si>
  <si>
    <t>当該値(N-2)</t>
    <phoneticPr fontId="5"/>
  </si>
  <si>
    <t>当該値(N-1)</t>
    <phoneticPr fontId="5"/>
  </si>
  <si>
    <t>当該値(N)</t>
    <phoneticPr fontId="5"/>
  </si>
  <si>
    <t>当該値(N-4)</t>
    <phoneticPr fontId="5"/>
  </si>
  <si>
    <t>当該値(N-1)</t>
    <phoneticPr fontId="5"/>
  </si>
  <si>
    <t>当該値(N-1)</t>
    <phoneticPr fontId="5"/>
  </si>
  <si>
    <t>当該値(N)</t>
    <phoneticPr fontId="5"/>
  </si>
  <si>
    <t>当該値(N-2)</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</si>
  <si>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</si>
  <si>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</si>
  <si>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</si>
  <si>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</si>
  <si>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</si>
  <si>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京都府　八幡市</t>
  </si>
  <si>
    <t>八幡市営駐車場</t>
  </si>
  <si>
    <t>法非適用</t>
  </si>
  <si>
    <t>駐車場整備事業</t>
  </si>
  <si>
    <t>-</t>
  </si>
  <si>
    <t>Ａ３Ｂ１</t>
  </si>
  <si>
    <t>非設置</t>
  </si>
  <si>
    <t>該当数値なし</t>
  </si>
  <si>
    <t>届出駐車場</t>
  </si>
  <si>
    <t>広場式</t>
  </si>
  <si>
    <t>駅</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</si>
  <si>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</si>
  <si>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</si>
  <si>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</si>
  <si>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</si>
  <si>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</si>
  <si>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</si>
  <si>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企業債の借り入れはないが、駐車場整備をしてから10年以上経過しており、今後の設備等の老朽化を見込んで、健全な運営を行っていくため、検討すべきところである。</t>
    <phoneticPr fontId="5"/>
  </si>
  <si>
    <t>　令和５年度の収支比率については、料金収入が増加した影響により、前年度より増加している。
　要因としては、新型コロナウイルス感染症の影響からの回復が考えられ、感染症が流行する前の令和元年度に近い数値まで戻ってきている。
　また、付近の大型モータープールが令和４年に閉鎖となったことも、料金収入増加の要因と考えられる。</t>
    <rPh sb="1" eb="3">
      <t>レイワ</t>
    </rPh>
    <rPh sb="4" eb="6">
      <t>ネンド</t>
    </rPh>
    <rPh sb="7" eb="9">
      <t>シュウシ</t>
    </rPh>
    <rPh sb="9" eb="11">
      <t>ヒリツ</t>
    </rPh>
    <rPh sb="17" eb="19">
      <t>リョウキン</t>
    </rPh>
    <rPh sb="19" eb="21">
      <t>シュウニュウ</t>
    </rPh>
    <rPh sb="22" eb="24">
      <t>ゾウカ</t>
    </rPh>
    <rPh sb="26" eb="28">
      <t>エイキョウ</t>
    </rPh>
    <rPh sb="32" eb="35">
      <t>ゼンネンド</t>
    </rPh>
    <rPh sb="37" eb="39">
      <t>ゾウカ</t>
    </rPh>
    <rPh sb="46" eb="48">
      <t>ヨウイン</t>
    </rPh>
    <rPh sb="53" eb="55">
      <t>シンガタ</t>
    </rPh>
    <rPh sb="62" eb="65">
      <t>カンセンショウ</t>
    </rPh>
    <rPh sb="66" eb="68">
      <t>エイキョウ</t>
    </rPh>
    <rPh sb="71" eb="73">
      <t>カイフク</t>
    </rPh>
    <rPh sb="74" eb="75">
      <t>カンガ</t>
    </rPh>
    <rPh sb="79" eb="82">
      <t>カンセンショウ</t>
    </rPh>
    <rPh sb="83" eb="85">
      <t>リュウコウ</t>
    </rPh>
    <rPh sb="87" eb="88">
      <t>マエ</t>
    </rPh>
    <rPh sb="89" eb="91">
      <t>レイワ</t>
    </rPh>
    <rPh sb="91" eb="92">
      <t>モト</t>
    </rPh>
    <rPh sb="92" eb="94">
      <t>ネンド</t>
    </rPh>
    <rPh sb="95" eb="96">
      <t>チカ</t>
    </rPh>
    <rPh sb="97" eb="99">
      <t>スウチ</t>
    </rPh>
    <rPh sb="101" eb="102">
      <t>モド</t>
    </rPh>
    <rPh sb="142" eb="144">
      <t>リョウキン</t>
    </rPh>
    <rPh sb="144" eb="146">
      <t>シュウニュウ</t>
    </rPh>
    <phoneticPr fontId="5"/>
  </si>
  <si>
    <t>　当該事業は黒字事業であり、令和５年度は新型コロナウイルス感染症による影響がなくなったことと、付近の大型モータープールの閉鎖により利用台数、料金収入共に増加した。
　新型コロナウイルス感染症以前に近い水準に戻ったが、若干の回復の余地があるため、収支のバランスを取りながら、利用者の安全性や利便性の向上のために、老朽化する設備機器等の更新について、指定管理等も含め、対応を検討していく必要がある。</t>
    <rPh sb="1" eb="3">
      <t>トウガイ</t>
    </rPh>
    <rPh sb="3" eb="5">
      <t>ジギョウ</t>
    </rPh>
    <rPh sb="6" eb="8">
      <t>クロジ</t>
    </rPh>
    <rPh sb="8" eb="10">
      <t>ジギョウ</t>
    </rPh>
    <rPh sb="14" eb="15">
      <t>レイ</t>
    </rPh>
    <rPh sb="15" eb="16">
      <t>ワ</t>
    </rPh>
    <rPh sb="17" eb="19">
      <t>ネンド</t>
    </rPh>
    <rPh sb="20" eb="22">
      <t>シンガタ</t>
    </rPh>
    <rPh sb="29" eb="32">
      <t>カンセンショウ</t>
    </rPh>
    <rPh sb="35" eb="37">
      <t>エイキョウ</t>
    </rPh>
    <rPh sb="47" eb="49">
      <t>フキン</t>
    </rPh>
    <rPh sb="50" eb="52">
      <t>オオガタ</t>
    </rPh>
    <rPh sb="60" eb="62">
      <t>ヘイサ</t>
    </rPh>
    <rPh sb="65" eb="67">
      <t>リヨウ</t>
    </rPh>
    <rPh sb="67" eb="69">
      <t>ダイスウ</t>
    </rPh>
    <rPh sb="70" eb="72">
      <t>リョウキン</t>
    </rPh>
    <rPh sb="72" eb="74">
      <t>シュウニュウ</t>
    </rPh>
    <rPh sb="74" eb="75">
      <t>トモ</t>
    </rPh>
    <rPh sb="76" eb="78">
      <t>ゾウカ</t>
    </rPh>
    <rPh sb="83" eb="85">
      <t>シンガタ</t>
    </rPh>
    <rPh sb="92" eb="95">
      <t>カンセンショウ</t>
    </rPh>
    <rPh sb="95" eb="97">
      <t>イゼン</t>
    </rPh>
    <rPh sb="98" eb="99">
      <t>チカ</t>
    </rPh>
    <rPh sb="100" eb="102">
      <t>スイジュン</t>
    </rPh>
    <rPh sb="103" eb="104">
      <t>モド</t>
    </rPh>
    <rPh sb="108" eb="110">
      <t>ジャッカン</t>
    </rPh>
    <rPh sb="111" eb="113">
      <t>カイフク</t>
    </rPh>
    <rPh sb="114" eb="116">
      <t>ヨチ</t>
    </rPh>
    <rPh sb="122" eb="124">
      <t>シュウシ</t>
    </rPh>
    <rPh sb="130" eb="131">
      <t>ト</t>
    </rPh>
    <rPh sb="136" eb="139">
      <t>リヨウシャ</t>
    </rPh>
    <rPh sb="140" eb="142">
      <t>アンゼン</t>
    </rPh>
    <rPh sb="142" eb="143">
      <t>セイ</t>
    </rPh>
    <rPh sb="144" eb="147">
      <t>リベンセイ</t>
    </rPh>
    <rPh sb="148" eb="150">
      <t>コウジョウ</t>
    </rPh>
    <rPh sb="155" eb="158">
      <t>ロウキュウカ</t>
    </rPh>
    <rPh sb="160" eb="162">
      <t>セツビ</t>
    </rPh>
    <rPh sb="162" eb="164">
      <t>キキ</t>
    </rPh>
    <rPh sb="164" eb="165">
      <t>トウ</t>
    </rPh>
    <rPh sb="166" eb="168">
      <t>コウシン</t>
    </rPh>
    <rPh sb="173" eb="175">
      <t>シテイ</t>
    </rPh>
    <rPh sb="175" eb="177">
      <t>カンリ</t>
    </rPh>
    <rPh sb="177" eb="178">
      <t>トウ</t>
    </rPh>
    <rPh sb="179" eb="180">
      <t>フク</t>
    </rPh>
    <rPh sb="182" eb="184">
      <t>タイオウ</t>
    </rPh>
    <rPh sb="185" eb="187">
      <t>ケントウ</t>
    </rPh>
    <rPh sb="191" eb="193">
      <t>ヒツヨウ</t>
    </rPh>
    <phoneticPr fontId="5"/>
  </si>
  <si>
    <t>　令和５年度の利用台数は、前年度と比較して増加している。
　前年度に比べて、桜の開花状況によって需要が左右される４月を除いたその他の月全てで利用台数が増加しており、新型コロナウイルス感染症が流行する前の令和元年度の利用台数に近い数値となっているため、新型コロナウイルス感染症の影響からの回復による観光客の増加に伴い、駐車場利用者も増加したと考えられる。
　また、付近の大型モータープールが令和４年に閉鎖となったことも、増加の要因と考えられる。</t>
    <rPh sb="30" eb="33">
      <t>ゼンネンド</t>
    </rPh>
    <rPh sb="34" eb="35">
      <t>クラ</t>
    </rPh>
    <rPh sb="38" eb="39">
      <t>サクラ</t>
    </rPh>
    <rPh sb="40" eb="42">
      <t>カイカ</t>
    </rPh>
    <rPh sb="42" eb="44">
      <t>ジョウキョウ</t>
    </rPh>
    <rPh sb="48" eb="50">
      <t>ジュヨウ</t>
    </rPh>
    <rPh sb="51" eb="53">
      <t>サユウ</t>
    </rPh>
    <rPh sb="57" eb="58">
      <t>ガツ</t>
    </rPh>
    <rPh sb="59" eb="60">
      <t>ノゾ</t>
    </rPh>
    <rPh sb="64" eb="65">
      <t>タ</t>
    </rPh>
    <rPh sb="66" eb="67">
      <t>ツキ</t>
    </rPh>
    <rPh sb="67" eb="68">
      <t>スベ</t>
    </rPh>
    <rPh sb="70" eb="72">
      <t>リヨウ</t>
    </rPh>
    <rPh sb="72" eb="74">
      <t>ダイスウ</t>
    </rPh>
    <rPh sb="75" eb="77">
      <t>ゾウカ</t>
    </rPh>
    <rPh sb="82" eb="84">
      <t>シンガタ</t>
    </rPh>
    <rPh sb="91" eb="94">
      <t>カンセンショウ</t>
    </rPh>
    <rPh sb="95" eb="97">
      <t>リュウコウ</t>
    </rPh>
    <rPh sb="99" eb="100">
      <t>マエ</t>
    </rPh>
    <rPh sb="101" eb="103">
      <t>レイワ</t>
    </rPh>
    <rPh sb="103" eb="104">
      <t>モト</t>
    </rPh>
    <rPh sb="104" eb="106">
      <t>ネンド</t>
    </rPh>
    <rPh sb="107" eb="109">
      <t>リヨウ</t>
    </rPh>
    <rPh sb="109" eb="111">
      <t>ダイスウ</t>
    </rPh>
    <rPh sb="112" eb="113">
      <t>チカ</t>
    </rPh>
    <rPh sb="114" eb="116">
      <t>スウチ</t>
    </rPh>
    <rPh sb="125" eb="127">
      <t>シンガタ</t>
    </rPh>
    <rPh sb="134" eb="137">
      <t>カンセンショウ</t>
    </rPh>
    <rPh sb="138" eb="140">
      <t>エイキョウ</t>
    </rPh>
    <rPh sb="143" eb="145">
      <t>カイフク</t>
    </rPh>
    <rPh sb="148" eb="151">
      <t>カンコウキャク</t>
    </rPh>
    <rPh sb="152" eb="154">
      <t>ゾウカ</t>
    </rPh>
    <rPh sb="155" eb="156">
      <t>トモナ</t>
    </rPh>
    <rPh sb="158" eb="161">
      <t>チュウシャジョウ</t>
    </rPh>
    <rPh sb="161" eb="164">
      <t>リヨウシャ</t>
    </rPh>
    <rPh sb="165" eb="167">
      <t>ゾウカ</t>
    </rPh>
    <rPh sb="170" eb="171">
      <t>カンガ</t>
    </rPh>
    <rPh sb="181" eb="183">
      <t>フキン</t>
    </rPh>
    <rPh sb="184" eb="186">
      <t>オオガタ</t>
    </rPh>
    <rPh sb="194" eb="196">
      <t>レイワ</t>
    </rPh>
    <rPh sb="197" eb="198">
      <t>ネン</t>
    </rPh>
    <rPh sb="199" eb="201">
      <t>ヘイサ</t>
    </rPh>
    <rPh sb="209" eb="211">
      <t>ゾウカ</t>
    </rPh>
    <rPh sb="212" eb="214">
      <t>ヨウイン</t>
    </rPh>
    <rPh sb="215" eb="216">
      <t>カンガ</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</si>
</sst>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351.5</c:v>
                </c:pt>
                <c:pt idx="1">
                  <c:v>200.4</c:v>
                </c:pt>
                <c:pt idx="2">
                  <c:v>206.6</c:v>
                </c:pt>
                <c:pt idx="3">
                  <c:v>258.2</c:v>
                </c:pt>
                <c:pt idx="4">
                  <c:v>302.3</c:v>
                </c:pt>
              </c:numCache>
            </c:numRef>
          </c:val>
          <c:extLst>
            <c:ext xmlns:c16="http://schemas.microsoft.com/office/drawing/2014/chart" uri="{C3380CC4-5D6E-409C-BE32-E72D297353CC}">
              <c16:uniqueId val="{00000000-EB0A-4D3D-B177-34DB4FDFA19D}"/>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754.2</c:v>
                </c:pt>
                <c:pt idx="1">
                  <c:v>383.4</c:v>
                </c:pt>
                <c:pt idx="2">
                  <c:v>338.4</c:v>
                </c:pt>
                <c:pt idx="3">
                  <c:v>1268.9000000000001</c:v>
                </c:pt>
                <c:pt idx="4">
                  <c:v>2085.8000000000002</c:v>
                </c:pt>
              </c:numCache>
            </c:numRef>
          </c:val>
          <c:smooth val="0"/>
          <c:extLst>
            <c:ext xmlns:c16="http://schemas.microsoft.com/office/drawing/2014/chart" uri="{C3380CC4-5D6E-409C-BE32-E72D297353CC}">
              <c16:uniqueId val="{00000001-EB0A-4D3D-B177-34DB4FDFA19D}"/>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2102-47B8-B76E-20E5ABD36E53}"/>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54.4</c:v>
                </c:pt>
                <c:pt idx="1">
                  <c:v>70.3</c:v>
                </c:pt>
                <c:pt idx="2">
                  <c:v>70</c:v>
                </c:pt>
                <c:pt idx="3">
                  <c:v>47.6</c:v>
                </c:pt>
                <c:pt idx="4">
                  <c:v>36.1</c:v>
                </c:pt>
              </c:numCache>
            </c:numRef>
          </c:val>
          <c:smooth val="0"/>
          <c:extLst>
            <c:ext xmlns:c16="http://schemas.microsoft.com/office/drawing/2014/chart" uri="{C3380CC4-5D6E-409C-BE32-E72D297353CC}">
              <c16:uniqueId val="{00000001-2102-47B8-B76E-20E5ABD36E53}"/>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データ!$CO$6:$CS$6</c:f>
              <c:numCache>
                <c:formatCode>#,##0.0;"△"#,##0.0</c:formatCode>
                <c:ptCount val="5"/>
              </c:numCache>
            </c:numRef>
          </c:val>
          <c:extLst>
            <c:ext xmlns:c16="http://schemas.microsoft.com/office/drawing/2014/chart" uri="{C3380CC4-5D6E-409C-BE32-E72D297353CC}">
              <c16:uniqueId val="{00000000-E6E0-408F-8C64-36DB63507C3A}"/>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E6E0-408F-8C64-36DB63507C3A}"/>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numCache>
            </c:numRef>
          </c:val>
          <c:extLst>
            <c:ext xmlns:c16="http://schemas.microsoft.com/office/drawing/2014/chart" uri="{C3380CC4-5D6E-409C-BE32-E72D297353CC}">
              <c16:uniqueId val="{00000000-E33F-4012-9C03-C4E4B2542ABE}"/>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E33F-4012-9C03-C4E4B2542ABE}"/>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C3E3-424F-91A6-540BD190E39E}"/>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c:v>
                </c:pt>
                <c:pt idx="1">
                  <c:v>10.199999999999999</c:v>
                </c:pt>
                <c:pt idx="2">
                  <c:v>5.0999999999999996</c:v>
                </c:pt>
                <c:pt idx="3">
                  <c:v>1.9</c:v>
                </c:pt>
                <c:pt idx="4">
                  <c:v>3</c:v>
                </c:pt>
              </c:numCache>
            </c:numRef>
          </c:val>
          <c:smooth val="0"/>
          <c:extLst>
            <c:ext xmlns:c16="http://schemas.microsoft.com/office/drawing/2014/chart" uri="{C3380CC4-5D6E-409C-BE32-E72D297353CC}">
              <c16:uniqueId val="{00000001-C3E3-424F-91A6-540BD190E39E}"/>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6B14-4311-86D2-37EFDC0C9A23}"/>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15</c:v>
                </c:pt>
                <c:pt idx="1">
                  <c:v>407</c:v>
                </c:pt>
                <c:pt idx="2">
                  <c:v>166</c:v>
                </c:pt>
                <c:pt idx="3">
                  <c:v>18</c:v>
                </c:pt>
                <c:pt idx="4">
                  <c:v>18</c:v>
                </c:pt>
              </c:numCache>
            </c:numRef>
          </c:val>
          <c:smooth val="0"/>
          <c:extLst>
            <c:ext xmlns:c16="http://schemas.microsoft.com/office/drawing/2014/chart" uri="{C3380CC4-5D6E-409C-BE32-E72D297353CC}">
              <c16:uniqueId val="{00000001-6B14-4311-86D2-37EFDC0C9A23}"/>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pt idx="0">
                  <c:v>91.7</c:v>
                </c:pt>
                <c:pt idx="1">
                  <c:v>61.1</c:v>
                </c:pt>
                <c:pt idx="2">
                  <c:v>61.1</c:v>
                </c:pt>
                <c:pt idx="3">
                  <c:v>72.2</c:v>
                </c:pt>
                <c:pt idx="4">
                  <c:v>84.7</c:v>
                </c:pt>
              </c:numCache>
            </c:numRef>
          </c:val>
          <c:extLst>
            <c:ext xmlns:c16="http://schemas.microsoft.com/office/drawing/2014/chart" uri="{C3380CC4-5D6E-409C-BE32-E72D297353CC}">
              <c16:uniqueId val="{00000000-2E31-42BF-B2F7-5ABE4A9836B4}"/>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295.5</c:v>
                </c:pt>
                <c:pt idx="1">
                  <c:v>224.4</c:v>
                </c:pt>
                <c:pt idx="2">
                  <c:v>251.9</c:v>
                </c:pt>
                <c:pt idx="3">
                  <c:v>291.5</c:v>
                </c:pt>
                <c:pt idx="4">
                  <c:v>314.89999999999998</c:v>
                </c:pt>
              </c:numCache>
            </c:numRef>
          </c:val>
          <c:smooth val="0"/>
          <c:extLst>
            <c:ext xmlns:c16="http://schemas.microsoft.com/office/drawing/2014/chart" uri="{C3380CC4-5D6E-409C-BE32-E72D297353CC}">
              <c16:uniqueId val="{00000001-2E31-42BF-B2F7-5ABE4A9836B4}"/>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71.5</c:v>
                </c:pt>
                <c:pt idx="1">
                  <c:v>50.1</c:v>
                </c:pt>
                <c:pt idx="2">
                  <c:v>51.6</c:v>
                </c:pt>
                <c:pt idx="3">
                  <c:v>61.3</c:v>
                </c:pt>
                <c:pt idx="4">
                  <c:v>66.900000000000006</c:v>
                </c:pt>
              </c:numCache>
            </c:numRef>
          </c:val>
          <c:extLst>
            <c:ext xmlns:c16="http://schemas.microsoft.com/office/drawing/2014/chart" uri="{C3380CC4-5D6E-409C-BE32-E72D297353CC}">
              <c16:uniqueId val="{00000000-E84E-4DE6-94FF-F9A181EE850C}"/>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33.6</c:v>
                </c:pt>
                <c:pt idx="1">
                  <c:v>-122.5</c:v>
                </c:pt>
                <c:pt idx="2">
                  <c:v>8.5</c:v>
                </c:pt>
                <c:pt idx="3">
                  <c:v>26.6</c:v>
                </c:pt>
                <c:pt idx="4">
                  <c:v>36.5</c:v>
                </c:pt>
              </c:numCache>
            </c:numRef>
          </c:val>
          <c:smooth val="0"/>
          <c:extLst>
            <c:ext xmlns:c16="http://schemas.microsoft.com/office/drawing/2014/chart" uri="{C3380CC4-5D6E-409C-BE32-E72D297353CC}">
              <c16:uniqueId val="{00000001-E84E-4DE6-94FF-F9A181EE850C}"/>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c:formatCode>
                <c:ptCount val="5"/>
                <c:pt idx="0">
                  <c:v>8019</c:v>
                </c:pt>
                <c:pt idx="1">
                  <c:v>3355</c:v>
                </c:pt>
                <c:pt idx="2">
                  <c:v>3558</c:v>
                </c:pt>
                <c:pt idx="3">
                  <c:v>5242</c:v>
                </c:pt>
                <c:pt idx="4">
                  <c:v>7227</c:v>
                </c:pt>
              </c:numCache>
            </c:numRef>
          </c:val>
          <c:extLst>
            <c:ext xmlns:c16="http://schemas.microsoft.com/office/drawing/2014/chart" uri="{C3380CC4-5D6E-409C-BE32-E72D297353CC}">
              <c16:uniqueId val="{00000000-B816-41CA-81EB-0015F5FCB940}"/>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7940</c:v>
                </c:pt>
                <c:pt idx="1">
                  <c:v>2576</c:v>
                </c:pt>
                <c:pt idx="2">
                  <c:v>4153</c:v>
                </c:pt>
                <c:pt idx="3">
                  <c:v>6140</c:v>
                </c:pt>
                <c:pt idx="4">
                  <c:v>9395</c:v>
                </c:pt>
              </c:numCache>
            </c:numRef>
          </c:val>
          <c:smooth val="0"/>
          <c:extLst>
            <c:ext xmlns:c16="http://schemas.microsoft.com/office/drawing/2014/chart" uri="{C3380CC4-5D6E-409C-BE32-E72D297353CC}">
              <c16:uniqueId val="{00000001-B816-41CA-81EB-0015F5FCB940}"/>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472440" y="10687050"/>
          <a:ext cx="402336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517492" y="10687050"/>
          <a:ext cx="403860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【12,639】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【1,905.8】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【210.9】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Normal="100"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29" t="s">
        <v>0</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c r="IU2" s="129"/>
      <c r="IV2" s="129"/>
      <c r="IW2" s="129"/>
      <c r="IX2" s="129"/>
      <c r="IY2" s="129"/>
      <c r="IZ2" s="129"/>
      <c r="JA2" s="129"/>
      <c r="JB2" s="129"/>
      <c r="JC2" s="129"/>
      <c r="JD2" s="129"/>
      <c r="JE2" s="129"/>
      <c r="JF2" s="129"/>
      <c r="JG2" s="129"/>
      <c r="JH2" s="129"/>
      <c r="JI2" s="129"/>
      <c r="JJ2" s="129"/>
      <c r="JK2" s="129"/>
      <c r="JL2" s="129"/>
      <c r="JM2" s="129"/>
      <c r="JN2" s="129"/>
      <c r="JO2" s="129"/>
      <c r="JP2" s="129"/>
      <c r="JQ2" s="129"/>
      <c r="JR2" s="129"/>
      <c r="JS2" s="129"/>
      <c r="JT2" s="129"/>
      <c r="JU2" s="129"/>
      <c r="JV2" s="129"/>
      <c r="JW2" s="129"/>
      <c r="JX2" s="129"/>
      <c r="JY2" s="129"/>
      <c r="JZ2" s="129"/>
      <c r="KA2" s="129"/>
      <c r="KB2" s="129"/>
      <c r="KC2" s="129"/>
      <c r="KD2" s="129"/>
      <c r="KE2" s="129"/>
      <c r="KF2" s="129"/>
      <c r="KG2" s="129"/>
      <c r="KH2" s="129"/>
      <c r="KI2" s="129"/>
      <c r="KJ2" s="129"/>
      <c r="KK2" s="129"/>
      <c r="KL2" s="129"/>
      <c r="KM2" s="129"/>
      <c r="KN2" s="129"/>
      <c r="KO2" s="129"/>
      <c r="KP2" s="129"/>
      <c r="KQ2" s="129"/>
      <c r="KR2" s="129"/>
      <c r="KS2" s="129"/>
      <c r="KT2" s="129"/>
      <c r="KU2" s="129"/>
      <c r="KV2" s="129"/>
      <c r="KW2" s="129"/>
      <c r="KX2" s="129"/>
      <c r="KY2" s="129"/>
      <c r="KZ2" s="129"/>
      <c r="LA2" s="129"/>
      <c r="LB2" s="129"/>
      <c r="LC2" s="129"/>
      <c r="LD2" s="129"/>
      <c r="LE2" s="129"/>
      <c r="LF2" s="129"/>
      <c r="LG2" s="129"/>
      <c r="LH2" s="129"/>
      <c r="LI2" s="129"/>
      <c r="LJ2" s="129"/>
      <c r="LK2" s="129"/>
      <c r="LL2" s="129"/>
      <c r="LM2" s="129"/>
      <c r="LN2" s="129"/>
      <c r="LO2" s="129"/>
      <c r="LP2" s="129"/>
      <c r="LQ2" s="129"/>
      <c r="LR2" s="129"/>
      <c r="LS2" s="129"/>
      <c r="LT2" s="129"/>
      <c r="LU2" s="129"/>
      <c r="LV2" s="129"/>
      <c r="LW2" s="129"/>
      <c r="LX2" s="129"/>
      <c r="LY2" s="129"/>
      <c r="LZ2" s="129"/>
      <c r="MA2" s="129"/>
      <c r="MB2" s="129"/>
      <c r="MC2" s="129"/>
      <c r="MD2" s="129"/>
      <c r="ME2" s="129"/>
      <c r="MF2" s="129"/>
      <c r="MG2" s="129"/>
      <c r="MH2" s="129"/>
      <c r="MI2" s="129"/>
      <c r="MJ2" s="129"/>
      <c r="MK2" s="129"/>
      <c r="ML2" s="129"/>
      <c r="MM2" s="129"/>
      <c r="MN2" s="129"/>
      <c r="MO2" s="129"/>
      <c r="MP2" s="129"/>
      <c r="MQ2" s="129"/>
      <c r="MR2" s="129"/>
      <c r="MS2" s="129"/>
      <c r="MT2" s="129"/>
      <c r="MU2" s="129"/>
      <c r="MV2" s="129"/>
      <c r="MW2" s="129"/>
      <c r="MX2" s="129"/>
      <c r="MY2" s="129"/>
      <c r="MZ2" s="129"/>
      <c r="NA2" s="129"/>
      <c r="NB2" s="129"/>
      <c r="NC2" s="129"/>
      <c r="ND2" s="129"/>
      <c r="NE2" s="129"/>
      <c r="NF2" s="129"/>
      <c r="NG2" s="129"/>
      <c r="NH2" s="129"/>
      <c r="NI2" s="129"/>
      <c r="NJ2" s="129"/>
      <c r="NK2" s="129"/>
      <c r="NL2" s="129"/>
      <c r="NM2" s="129"/>
      <c r="NN2" s="129"/>
      <c r="NO2" s="129"/>
      <c r="NP2" s="129"/>
      <c r="NQ2" s="129"/>
      <c r="NR2" s="129"/>
    </row>
    <row r="3" spans="1:382" ht="9.75" customHeight="1" x14ac:dyDescent="0.15">
      <c r="A3" s="2"/>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c r="IR3" s="129"/>
      <c r="IS3" s="129"/>
      <c r="IT3" s="129"/>
      <c r="IU3" s="129"/>
      <c r="IV3" s="129"/>
      <c r="IW3" s="129"/>
      <c r="IX3" s="129"/>
      <c r="IY3" s="129"/>
      <c r="IZ3" s="129"/>
      <c r="JA3" s="129"/>
      <c r="JB3" s="129"/>
      <c r="JC3" s="129"/>
      <c r="JD3" s="129"/>
      <c r="JE3" s="129"/>
      <c r="JF3" s="129"/>
      <c r="JG3" s="129"/>
      <c r="JH3" s="129"/>
      <c r="JI3" s="129"/>
      <c r="JJ3" s="129"/>
      <c r="JK3" s="129"/>
      <c r="JL3" s="129"/>
      <c r="JM3" s="129"/>
      <c r="JN3" s="129"/>
      <c r="JO3" s="129"/>
      <c r="JP3" s="129"/>
      <c r="JQ3" s="129"/>
      <c r="JR3" s="129"/>
      <c r="JS3" s="129"/>
      <c r="JT3" s="129"/>
      <c r="JU3" s="129"/>
      <c r="JV3" s="129"/>
      <c r="JW3" s="129"/>
      <c r="JX3" s="129"/>
      <c r="JY3" s="129"/>
      <c r="JZ3" s="129"/>
      <c r="KA3" s="129"/>
      <c r="KB3" s="129"/>
      <c r="KC3" s="129"/>
      <c r="KD3" s="129"/>
      <c r="KE3" s="129"/>
      <c r="KF3" s="129"/>
      <c r="KG3" s="129"/>
      <c r="KH3" s="129"/>
      <c r="KI3" s="129"/>
      <c r="KJ3" s="129"/>
      <c r="KK3" s="129"/>
      <c r="KL3" s="129"/>
      <c r="KM3" s="129"/>
      <c r="KN3" s="129"/>
      <c r="KO3" s="129"/>
      <c r="KP3" s="129"/>
      <c r="KQ3" s="129"/>
      <c r="KR3" s="129"/>
      <c r="KS3" s="129"/>
      <c r="KT3" s="129"/>
      <c r="KU3" s="129"/>
      <c r="KV3" s="129"/>
      <c r="KW3" s="129"/>
      <c r="KX3" s="129"/>
      <c r="KY3" s="129"/>
      <c r="KZ3" s="129"/>
      <c r="LA3" s="129"/>
      <c r="LB3" s="129"/>
      <c r="LC3" s="129"/>
      <c r="LD3" s="129"/>
      <c r="LE3" s="129"/>
      <c r="LF3" s="129"/>
      <c r="LG3" s="129"/>
      <c r="LH3" s="129"/>
      <c r="LI3" s="129"/>
      <c r="LJ3" s="129"/>
      <c r="LK3" s="129"/>
      <c r="LL3" s="129"/>
      <c r="LM3" s="129"/>
      <c r="LN3" s="129"/>
      <c r="LO3" s="129"/>
      <c r="LP3" s="129"/>
      <c r="LQ3" s="129"/>
      <c r="LR3" s="129"/>
      <c r="LS3" s="129"/>
      <c r="LT3" s="129"/>
      <c r="LU3" s="129"/>
      <c r="LV3" s="129"/>
      <c r="LW3" s="129"/>
      <c r="LX3" s="129"/>
      <c r="LY3" s="129"/>
      <c r="LZ3" s="129"/>
      <c r="MA3" s="129"/>
      <c r="MB3" s="129"/>
      <c r="MC3" s="129"/>
      <c r="MD3" s="129"/>
      <c r="ME3" s="129"/>
      <c r="MF3" s="129"/>
      <c r="MG3" s="129"/>
      <c r="MH3" s="129"/>
      <c r="MI3" s="129"/>
      <c r="MJ3" s="129"/>
      <c r="MK3" s="129"/>
      <c r="ML3" s="129"/>
      <c r="MM3" s="129"/>
      <c r="MN3" s="129"/>
      <c r="MO3" s="129"/>
      <c r="MP3" s="129"/>
      <c r="MQ3" s="129"/>
      <c r="MR3" s="129"/>
      <c r="MS3" s="129"/>
      <c r="MT3" s="129"/>
      <c r="MU3" s="129"/>
      <c r="MV3" s="129"/>
      <c r="MW3" s="129"/>
      <c r="MX3" s="129"/>
      <c r="MY3" s="129"/>
      <c r="MZ3" s="129"/>
      <c r="NA3" s="129"/>
      <c r="NB3" s="129"/>
      <c r="NC3" s="129"/>
      <c r="ND3" s="129"/>
      <c r="NE3" s="129"/>
      <c r="NF3" s="129"/>
      <c r="NG3" s="129"/>
      <c r="NH3" s="129"/>
      <c r="NI3" s="129"/>
      <c r="NJ3" s="129"/>
      <c r="NK3" s="129"/>
      <c r="NL3" s="129"/>
      <c r="NM3" s="129"/>
      <c r="NN3" s="129"/>
      <c r="NO3" s="129"/>
      <c r="NP3" s="129"/>
      <c r="NQ3" s="129"/>
      <c r="NR3" s="129"/>
    </row>
    <row r="4" spans="1:382" ht="9.75" customHeight="1" x14ac:dyDescent="0.15">
      <c r="A4" s="2"/>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c r="IR4" s="129"/>
      <c r="IS4" s="129"/>
      <c r="IT4" s="129"/>
      <c r="IU4" s="129"/>
      <c r="IV4" s="129"/>
      <c r="IW4" s="129"/>
      <c r="IX4" s="129"/>
      <c r="IY4" s="129"/>
      <c r="IZ4" s="129"/>
      <c r="JA4" s="129"/>
      <c r="JB4" s="129"/>
      <c r="JC4" s="129"/>
      <c r="JD4" s="129"/>
      <c r="JE4" s="129"/>
      <c r="JF4" s="129"/>
      <c r="JG4" s="129"/>
      <c r="JH4" s="129"/>
      <c r="JI4" s="129"/>
      <c r="JJ4" s="129"/>
      <c r="JK4" s="129"/>
      <c r="JL4" s="129"/>
      <c r="JM4" s="129"/>
      <c r="JN4" s="129"/>
      <c r="JO4" s="129"/>
      <c r="JP4" s="129"/>
      <c r="JQ4" s="129"/>
      <c r="JR4" s="129"/>
      <c r="JS4" s="129"/>
      <c r="JT4" s="129"/>
      <c r="JU4" s="129"/>
      <c r="JV4" s="129"/>
      <c r="JW4" s="129"/>
      <c r="JX4" s="129"/>
      <c r="JY4" s="129"/>
      <c r="JZ4" s="129"/>
      <c r="KA4" s="129"/>
      <c r="KB4" s="129"/>
      <c r="KC4" s="129"/>
      <c r="KD4" s="129"/>
      <c r="KE4" s="129"/>
      <c r="KF4" s="129"/>
      <c r="KG4" s="129"/>
      <c r="KH4" s="129"/>
      <c r="KI4" s="129"/>
      <c r="KJ4" s="129"/>
      <c r="KK4" s="129"/>
      <c r="KL4" s="129"/>
      <c r="KM4" s="129"/>
      <c r="KN4" s="129"/>
      <c r="KO4" s="129"/>
      <c r="KP4" s="129"/>
      <c r="KQ4" s="129"/>
      <c r="KR4" s="129"/>
      <c r="KS4" s="129"/>
      <c r="KT4" s="129"/>
      <c r="KU4" s="129"/>
      <c r="KV4" s="129"/>
      <c r="KW4" s="129"/>
      <c r="KX4" s="129"/>
      <c r="KY4" s="129"/>
      <c r="KZ4" s="129"/>
      <c r="LA4" s="129"/>
      <c r="LB4" s="129"/>
      <c r="LC4" s="129"/>
      <c r="LD4" s="129"/>
      <c r="LE4" s="129"/>
      <c r="LF4" s="129"/>
      <c r="LG4" s="129"/>
      <c r="LH4" s="129"/>
      <c r="LI4" s="129"/>
      <c r="LJ4" s="129"/>
      <c r="LK4" s="129"/>
      <c r="LL4" s="129"/>
      <c r="LM4" s="129"/>
      <c r="LN4" s="129"/>
      <c r="LO4" s="129"/>
      <c r="LP4" s="129"/>
      <c r="LQ4" s="129"/>
      <c r="LR4" s="129"/>
      <c r="LS4" s="129"/>
      <c r="LT4" s="129"/>
      <c r="LU4" s="129"/>
      <c r="LV4" s="129"/>
      <c r="LW4" s="129"/>
      <c r="LX4" s="129"/>
      <c r="LY4" s="129"/>
      <c r="LZ4" s="129"/>
      <c r="MA4" s="129"/>
      <c r="MB4" s="129"/>
      <c r="MC4" s="129"/>
      <c r="MD4" s="129"/>
      <c r="ME4" s="129"/>
      <c r="MF4" s="129"/>
      <c r="MG4" s="129"/>
      <c r="MH4" s="129"/>
      <c r="MI4" s="129"/>
      <c r="MJ4" s="129"/>
      <c r="MK4" s="129"/>
      <c r="ML4" s="129"/>
      <c r="MM4" s="129"/>
      <c r="MN4" s="129"/>
      <c r="MO4" s="129"/>
      <c r="MP4" s="129"/>
      <c r="MQ4" s="129"/>
      <c r="MR4" s="129"/>
      <c r="MS4" s="129"/>
      <c r="MT4" s="129"/>
      <c r="MU4" s="129"/>
      <c r="MV4" s="129"/>
      <c r="MW4" s="129"/>
      <c r="MX4" s="129"/>
      <c r="MY4" s="129"/>
      <c r="MZ4" s="129"/>
      <c r="NA4" s="129"/>
      <c r="NB4" s="129"/>
      <c r="NC4" s="129"/>
      <c r="ND4" s="129"/>
      <c r="NE4" s="129"/>
      <c r="NF4" s="129"/>
      <c r="NG4" s="129"/>
      <c r="NH4" s="129"/>
      <c r="NI4" s="129"/>
      <c r="NJ4" s="129"/>
      <c r="NK4" s="129"/>
      <c r="NL4" s="129"/>
      <c r="NM4" s="129"/>
      <c r="NN4" s="129"/>
      <c r="NO4" s="129"/>
      <c r="NP4" s="129"/>
      <c r="NQ4" s="129"/>
      <c r="NR4" s="129"/>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0" t="str">
        <f>データ!H6&amp;"　"&amp;データ!I6</f>
        <v>京都府八幡市　八幡市営駐車場</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c r="EC6" s="130"/>
      <c r="ED6" s="130"/>
      <c r="EE6" s="130"/>
      <c r="EF6" s="130"/>
      <c r="EG6" s="130"/>
      <c r="EH6" s="130"/>
      <c r="EI6" s="130"/>
      <c r="EJ6" s="130"/>
      <c r="EK6" s="130"/>
      <c r="EL6" s="130"/>
      <c r="EM6" s="130"/>
      <c r="EN6" s="130"/>
      <c r="EO6" s="130"/>
      <c r="EP6" s="130"/>
      <c r="EQ6" s="130"/>
      <c r="ER6" s="130"/>
      <c r="ES6" s="130"/>
      <c r="ET6" s="130"/>
      <c r="EU6" s="130"/>
      <c r="EV6" s="130"/>
      <c r="EW6" s="130"/>
      <c r="EX6" s="130"/>
      <c r="EY6" s="130"/>
      <c r="EZ6" s="130"/>
      <c r="FA6" s="130"/>
      <c r="FB6" s="130"/>
      <c r="FC6" s="130"/>
      <c r="FD6" s="130"/>
      <c r="FE6" s="130"/>
      <c r="FF6" s="130"/>
      <c r="FG6" s="130"/>
      <c r="FH6" s="130"/>
      <c r="FI6" s="130"/>
      <c r="FJ6" s="130"/>
      <c r="FK6" s="130"/>
      <c r="FL6" s="130"/>
      <c r="FM6" s="130"/>
      <c r="FN6" s="130"/>
      <c r="FO6" s="130"/>
      <c r="FP6" s="130"/>
      <c r="FQ6" s="130"/>
      <c r="FR6" s="130"/>
      <c r="FS6" s="130"/>
      <c r="FT6" s="130"/>
      <c r="FU6" s="130"/>
      <c r="FV6" s="130"/>
      <c r="FW6" s="130"/>
      <c r="FX6" s="130"/>
      <c r="FY6" s="130"/>
      <c r="FZ6" s="130"/>
      <c r="GA6" s="130"/>
      <c r="GB6" s="130"/>
      <c r="GC6" s="130"/>
      <c r="GD6" s="130"/>
      <c r="GE6" s="130"/>
      <c r="GF6" s="130"/>
      <c r="GG6" s="130"/>
      <c r="GH6" s="130"/>
      <c r="GI6" s="130"/>
      <c r="GJ6" s="130"/>
      <c r="GK6" s="130"/>
      <c r="GL6" s="130"/>
      <c r="GM6" s="130"/>
      <c r="GN6" s="130"/>
      <c r="GO6" s="130"/>
      <c r="GP6" s="130"/>
      <c r="GQ6" s="130"/>
      <c r="GR6" s="130"/>
      <c r="GS6" s="130"/>
      <c r="GT6" s="130"/>
      <c r="GU6" s="130"/>
      <c r="GV6" s="130"/>
      <c r="GW6" s="130"/>
      <c r="GX6" s="130"/>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119" t="s">
        <v>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1" t="s">
        <v>4</v>
      </c>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22" t="s">
        <v>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32" t="s">
        <v>9</v>
      </c>
      <c r="NE7" s="133"/>
      <c r="NF7" s="133"/>
      <c r="NG7" s="133"/>
      <c r="NH7" s="133"/>
      <c r="NI7" s="133"/>
      <c r="NJ7" s="133"/>
      <c r="NK7" s="133"/>
      <c r="NL7" s="133"/>
      <c r="NM7" s="133"/>
      <c r="NN7" s="133"/>
      <c r="NO7" s="133"/>
      <c r="NP7" s="133"/>
      <c r="NQ7" s="134"/>
    </row>
    <row r="8" spans="1:382" ht="18.75" customHeight="1" x14ac:dyDescent="0.15">
      <c r="A8" s="2"/>
      <c r="B8" s="113" t="str">
        <f>データ!J7</f>
        <v>法非適用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Ａ３Ｂ１</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駅</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無</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2380</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27" t="s">
        <v>10</v>
      </c>
      <c r="NE8" s="128"/>
      <c r="NF8" s="117" t="s">
        <v>11</v>
      </c>
      <c r="NG8" s="117"/>
      <c r="NH8" s="117"/>
      <c r="NI8" s="117"/>
      <c r="NJ8" s="117"/>
      <c r="NK8" s="117"/>
      <c r="NL8" s="117"/>
      <c r="NM8" s="117"/>
      <c r="NN8" s="117"/>
      <c r="NO8" s="117"/>
      <c r="NP8" s="117"/>
      <c r="NQ8" s="118"/>
    </row>
    <row r="9" spans="1:382" ht="18.75" customHeight="1" x14ac:dyDescent="0.15">
      <c r="A9" s="2"/>
      <c r="B9" s="119" t="s">
        <v>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19</v>
      </c>
      <c r="NE9" s="124"/>
      <c r="NF9" s="125" t="s">
        <v>20</v>
      </c>
      <c r="NG9" s="125"/>
      <c r="NH9" s="125"/>
      <c r="NI9" s="125"/>
      <c r="NJ9" s="125"/>
      <c r="NK9" s="125"/>
      <c r="NL9" s="125"/>
      <c r="NM9" s="125"/>
      <c r="NN9" s="125"/>
      <c r="NO9" s="125"/>
      <c r="NP9" s="125"/>
      <c r="NQ9" s="126"/>
    </row>
    <row r="10" spans="1:382" ht="18.75" customHeight="1" x14ac:dyDescent="0.15">
      <c r="A10" s="2"/>
      <c r="B10" s="107" t="str">
        <f>データ!O7</f>
        <v>該当数値なし</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126</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広場式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40</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データ!V7</f>
        <v>72</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100</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無</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15">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15">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76" t="s">
        <v>136</v>
      </c>
      <c r="NE15" s="77"/>
      <c r="NF15" s="77"/>
      <c r="NG15" s="77"/>
      <c r="NH15" s="77"/>
      <c r="NI15" s="77"/>
      <c r="NJ15" s="77"/>
      <c r="NK15" s="77"/>
      <c r="NL15" s="77"/>
      <c r="NM15" s="77"/>
      <c r="NN15" s="77"/>
      <c r="NO15" s="77"/>
      <c r="NP15" s="77"/>
      <c r="NQ15" s="77"/>
      <c r="NR15" s="78"/>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76"/>
      <c r="NE16" s="77"/>
      <c r="NF16" s="77"/>
      <c r="NG16" s="77"/>
      <c r="NH16" s="77"/>
      <c r="NI16" s="77"/>
      <c r="NJ16" s="77"/>
      <c r="NK16" s="77"/>
      <c r="NL16" s="77"/>
      <c r="NM16" s="77"/>
      <c r="NN16" s="77"/>
      <c r="NO16" s="77"/>
      <c r="NP16" s="77"/>
      <c r="NQ16" s="77"/>
      <c r="NR16" s="78"/>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76"/>
      <c r="NE17" s="77"/>
      <c r="NF17" s="77"/>
      <c r="NG17" s="77"/>
      <c r="NH17" s="77"/>
      <c r="NI17" s="77"/>
      <c r="NJ17" s="77"/>
      <c r="NK17" s="77"/>
      <c r="NL17" s="77"/>
      <c r="NM17" s="77"/>
      <c r="NN17" s="77"/>
      <c r="NO17" s="77"/>
      <c r="NP17" s="77"/>
      <c r="NQ17" s="77"/>
      <c r="NR17" s="78"/>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76"/>
      <c r="NE18" s="77"/>
      <c r="NF18" s="77"/>
      <c r="NG18" s="77"/>
      <c r="NH18" s="77"/>
      <c r="NI18" s="77"/>
      <c r="NJ18" s="77"/>
      <c r="NK18" s="77"/>
      <c r="NL18" s="77"/>
      <c r="NM18" s="77"/>
      <c r="NN18" s="77"/>
      <c r="NO18" s="77"/>
      <c r="NP18" s="77"/>
      <c r="NQ18" s="77"/>
      <c r="NR18" s="78"/>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76"/>
      <c r="NE19" s="77"/>
      <c r="NF19" s="77"/>
      <c r="NG19" s="77"/>
      <c r="NH19" s="77"/>
      <c r="NI19" s="77"/>
      <c r="NJ19" s="77"/>
      <c r="NK19" s="77"/>
      <c r="NL19" s="77"/>
      <c r="NM19" s="77"/>
      <c r="NN19" s="77"/>
      <c r="NO19" s="77"/>
      <c r="NP19" s="77"/>
      <c r="NQ19" s="77"/>
      <c r="NR19" s="78"/>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76"/>
      <c r="NE20" s="77"/>
      <c r="NF20" s="77"/>
      <c r="NG20" s="77"/>
      <c r="NH20" s="77"/>
      <c r="NI20" s="77"/>
      <c r="NJ20" s="77"/>
      <c r="NK20" s="77"/>
      <c r="NL20" s="77"/>
      <c r="NM20" s="77"/>
      <c r="NN20" s="77"/>
      <c r="NO20" s="77"/>
      <c r="NP20" s="77"/>
      <c r="NQ20" s="77"/>
      <c r="NR20" s="78"/>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76"/>
      <c r="NE21" s="77"/>
      <c r="NF21" s="77"/>
      <c r="NG21" s="77"/>
      <c r="NH21" s="77"/>
      <c r="NI21" s="77"/>
      <c r="NJ21" s="77"/>
      <c r="NK21" s="77"/>
      <c r="NL21" s="77"/>
      <c r="NM21" s="77"/>
      <c r="NN21" s="77"/>
      <c r="NO21" s="77"/>
      <c r="NP21" s="77"/>
      <c r="NQ21" s="77"/>
      <c r="NR21" s="78"/>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76"/>
      <c r="NE22" s="77"/>
      <c r="NF22" s="77"/>
      <c r="NG22" s="77"/>
      <c r="NH22" s="77"/>
      <c r="NI22" s="77"/>
      <c r="NJ22" s="77"/>
      <c r="NK22" s="77"/>
      <c r="NL22" s="77"/>
      <c r="NM22" s="77"/>
      <c r="NN22" s="77"/>
      <c r="NO22" s="77"/>
      <c r="NP22" s="77"/>
      <c r="NQ22" s="77"/>
      <c r="NR22" s="78"/>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76"/>
      <c r="NE23" s="77"/>
      <c r="NF23" s="77"/>
      <c r="NG23" s="77"/>
      <c r="NH23" s="77"/>
      <c r="NI23" s="77"/>
      <c r="NJ23" s="77"/>
      <c r="NK23" s="77"/>
      <c r="NL23" s="77"/>
      <c r="NM23" s="77"/>
      <c r="NN23" s="77"/>
      <c r="NO23" s="77"/>
      <c r="NP23" s="77"/>
      <c r="NQ23" s="77"/>
      <c r="NR23" s="78"/>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76"/>
      <c r="NE24" s="77"/>
      <c r="NF24" s="77"/>
      <c r="NG24" s="77"/>
      <c r="NH24" s="77"/>
      <c r="NI24" s="77"/>
      <c r="NJ24" s="77"/>
      <c r="NK24" s="77"/>
      <c r="NL24" s="77"/>
      <c r="NM24" s="77"/>
      <c r="NN24" s="77"/>
      <c r="NO24" s="77"/>
      <c r="NP24" s="77"/>
      <c r="NQ24" s="77"/>
      <c r="NR24" s="78"/>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76"/>
      <c r="NE25" s="77"/>
      <c r="NF25" s="77"/>
      <c r="NG25" s="77"/>
      <c r="NH25" s="77"/>
      <c r="NI25" s="77"/>
      <c r="NJ25" s="77"/>
      <c r="NK25" s="77"/>
      <c r="NL25" s="77"/>
      <c r="NM25" s="77"/>
      <c r="NN25" s="77"/>
      <c r="NO25" s="77"/>
      <c r="NP25" s="77"/>
      <c r="NQ25" s="77"/>
      <c r="NR25" s="78"/>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76"/>
      <c r="NE26" s="77"/>
      <c r="NF26" s="77"/>
      <c r="NG26" s="77"/>
      <c r="NH26" s="77"/>
      <c r="NI26" s="77"/>
      <c r="NJ26" s="77"/>
      <c r="NK26" s="77"/>
      <c r="NL26" s="77"/>
      <c r="NM26" s="77"/>
      <c r="NN26" s="77"/>
      <c r="NO26" s="77"/>
      <c r="NP26" s="77"/>
      <c r="NQ26" s="77"/>
      <c r="NR26" s="78"/>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76"/>
      <c r="NE27" s="77"/>
      <c r="NF27" s="77"/>
      <c r="NG27" s="77"/>
      <c r="NH27" s="77"/>
      <c r="NI27" s="77"/>
      <c r="NJ27" s="77"/>
      <c r="NK27" s="77"/>
      <c r="NL27" s="77"/>
      <c r="NM27" s="77"/>
      <c r="NN27" s="77"/>
      <c r="NO27" s="77"/>
      <c r="NP27" s="77"/>
      <c r="NQ27" s="77"/>
      <c r="NR27" s="78"/>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76"/>
      <c r="NE28" s="77"/>
      <c r="NF28" s="77"/>
      <c r="NG28" s="77"/>
      <c r="NH28" s="77"/>
      <c r="NI28" s="77"/>
      <c r="NJ28" s="77"/>
      <c r="NK28" s="77"/>
      <c r="NL28" s="77"/>
      <c r="NM28" s="77"/>
      <c r="NN28" s="77"/>
      <c r="NO28" s="77"/>
      <c r="NP28" s="77"/>
      <c r="NQ28" s="77"/>
      <c r="NR28" s="78"/>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76"/>
      <c r="NE29" s="77"/>
      <c r="NF29" s="77"/>
      <c r="NG29" s="77"/>
      <c r="NH29" s="77"/>
      <c r="NI29" s="77"/>
      <c r="NJ29" s="77"/>
      <c r="NK29" s="77"/>
      <c r="NL29" s="77"/>
      <c r="NM29" s="77"/>
      <c r="NN29" s="77"/>
      <c r="NO29" s="77"/>
      <c r="NP29" s="77"/>
      <c r="NQ29" s="77"/>
      <c r="NR29" s="78"/>
    </row>
    <row r="30" spans="1:382" ht="13.5" customHeight="1" x14ac:dyDescent="0.15">
      <c r="A30" s="2"/>
      <c r="B30" s="11"/>
      <c r="C30" s="2"/>
      <c r="D30" s="2"/>
      <c r="E30" s="2"/>
      <c r="F30" s="2"/>
      <c r="I30" s="2"/>
      <c r="J30" s="2"/>
      <c r="K30" s="2"/>
      <c r="L30" s="2"/>
      <c r="M30" s="2"/>
      <c r="N30" s="2"/>
      <c r="O30" s="2"/>
      <c r="P30" s="2"/>
      <c r="Q30" s="2"/>
      <c r="R30" s="14"/>
      <c r="S30" s="14"/>
      <c r="T30" s="14"/>
      <c r="U30" s="99" t="str">
        <f>データ!$B$11</f>
        <v>R01</v>
      </c>
      <c r="V30" s="99"/>
      <c r="W30" s="99"/>
      <c r="X30" s="99"/>
      <c r="Y30" s="99"/>
      <c r="Z30" s="99"/>
      <c r="AA30" s="99"/>
      <c r="AB30" s="99"/>
      <c r="AC30" s="99"/>
      <c r="AD30" s="99"/>
      <c r="AE30" s="99"/>
      <c r="AF30" s="99"/>
      <c r="AG30" s="99"/>
      <c r="AH30" s="99"/>
      <c r="AI30" s="99"/>
      <c r="AJ30" s="99"/>
      <c r="AK30" s="99"/>
      <c r="AL30" s="99"/>
      <c r="AM30" s="99"/>
      <c r="AN30" s="99" t="str">
        <f>データ!$C$11</f>
        <v>R02</v>
      </c>
      <c r="AO30" s="99"/>
      <c r="AP30" s="99"/>
      <c r="AQ30" s="99"/>
      <c r="AR30" s="99"/>
      <c r="AS30" s="99"/>
      <c r="AT30" s="99"/>
      <c r="AU30" s="99"/>
      <c r="AV30" s="99"/>
      <c r="AW30" s="99"/>
      <c r="AX30" s="99"/>
      <c r="AY30" s="99"/>
      <c r="AZ30" s="99"/>
      <c r="BA30" s="99"/>
      <c r="BB30" s="99"/>
      <c r="BC30" s="99"/>
      <c r="BD30" s="99"/>
      <c r="BE30" s="99"/>
      <c r="BF30" s="99"/>
      <c r="BG30" s="99" t="str">
        <f>データ!$D$11</f>
        <v>R03</v>
      </c>
      <c r="BH30" s="99"/>
      <c r="BI30" s="99"/>
      <c r="BJ30" s="99"/>
      <c r="BK30" s="99"/>
      <c r="BL30" s="99"/>
      <c r="BM30" s="99"/>
      <c r="BN30" s="99"/>
      <c r="BO30" s="99"/>
      <c r="BP30" s="99"/>
      <c r="BQ30" s="99"/>
      <c r="BR30" s="99"/>
      <c r="BS30" s="99"/>
      <c r="BT30" s="99"/>
      <c r="BU30" s="99"/>
      <c r="BV30" s="99"/>
      <c r="BW30" s="99"/>
      <c r="BX30" s="99"/>
      <c r="BY30" s="99"/>
      <c r="BZ30" s="99" t="str">
        <f>データ!$E$11</f>
        <v>R04</v>
      </c>
      <c r="CA30" s="99"/>
      <c r="CB30" s="99"/>
      <c r="CC30" s="99"/>
      <c r="CD30" s="99"/>
      <c r="CE30" s="99"/>
      <c r="CF30" s="99"/>
      <c r="CG30" s="99"/>
      <c r="CH30" s="99"/>
      <c r="CI30" s="99"/>
      <c r="CJ30" s="99"/>
      <c r="CK30" s="99"/>
      <c r="CL30" s="99"/>
      <c r="CM30" s="99"/>
      <c r="CN30" s="99"/>
      <c r="CO30" s="99"/>
      <c r="CP30" s="99"/>
      <c r="CQ30" s="99"/>
      <c r="CR30" s="99"/>
      <c r="CS30" s="99" t="str">
        <f>データ!$F$11</f>
        <v>R05</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R01</v>
      </c>
      <c r="EM30" s="99"/>
      <c r="EN30" s="99"/>
      <c r="EO30" s="99"/>
      <c r="EP30" s="99"/>
      <c r="EQ30" s="99"/>
      <c r="ER30" s="99"/>
      <c r="ES30" s="99"/>
      <c r="ET30" s="99"/>
      <c r="EU30" s="99"/>
      <c r="EV30" s="99"/>
      <c r="EW30" s="99"/>
      <c r="EX30" s="99"/>
      <c r="EY30" s="99"/>
      <c r="EZ30" s="99"/>
      <c r="FA30" s="99"/>
      <c r="FB30" s="99"/>
      <c r="FC30" s="99"/>
      <c r="FD30" s="99"/>
      <c r="FE30" s="99" t="str">
        <f>データ!$C$11</f>
        <v>R02</v>
      </c>
      <c r="FF30" s="99"/>
      <c r="FG30" s="99"/>
      <c r="FH30" s="99"/>
      <c r="FI30" s="99"/>
      <c r="FJ30" s="99"/>
      <c r="FK30" s="99"/>
      <c r="FL30" s="99"/>
      <c r="FM30" s="99"/>
      <c r="FN30" s="99"/>
      <c r="FO30" s="99"/>
      <c r="FP30" s="99"/>
      <c r="FQ30" s="99"/>
      <c r="FR30" s="99"/>
      <c r="FS30" s="99"/>
      <c r="FT30" s="99"/>
      <c r="FU30" s="99"/>
      <c r="FV30" s="99"/>
      <c r="FW30" s="99"/>
      <c r="FX30" s="99" t="str">
        <f>データ!$D$11</f>
        <v>R03</v>
      </c>
      <c r="FY30" s="99"/>
      <c r="FZ30" s="99"/>
      <c r="GA30" s="99"/>
      <c r="GB30" s="99"/>
      <c r="GC30" s="99"/>
      <c r="GD30" s="99"/>
      <c r="GE30" s="99"/>
      <c r="GF30" s="99"/>
      <c r="GG30" s="99"/>
      <c r="GH30" s="99"/>
      <c r="GI30" s="99"/>
      <c r="GJ30" s="99"/>
      <c r="GK30" s="99"/>
      <c r="GL30" s="99"/>
      <c r="GM30" s="99"/>
      <c r="GN30" s="99"/>
      <c r="GO30" s="99"/>
      <c r="GP30" s="99"/>
      <c r="GQ30" s="99" t="str">
        <f>データ!$E$11</f>
        <v>R04</v>
      </c>
      <c r="GR30" s="99"/>
      <c r="GS30" s="99"/>
      <c r="GT30" s="99"/>
      <c r="GU30" s="99"/>
      <c r="GV30" s="99"/>
      <c r="GW30" s="99"/>
      <c r="GX30" s="99"/>
      <c r="GY30" s="99"/>
      <c r="GZ30" s="99"/>
      <c r="HA30" s="99"/>
      <c r="HB30" s="99"/>
      <c r="HC30" s="99"/>
      <c r="HD30" s="99"/>
      <c r="HE30" s="99"/>
      <c r="HF30" s="99"/>
      <c r="HG30" s="99"/>
      <c r="HH30" s="99"/>
      <c r="HI30" s="99"/>
      <c r="HJ30" s="99" t="str">
        <f>データ!$F$11</f>
        <v>R05</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R01</v>
      </c>
      <c r="JD30" s="99"/>
      <c r="JE30" s="99"/>
      <c r="JF30" s="99"/>
      <c r="JG30" s="99"/>
      <c r="JH30" s="99"/>
      <c r="JI30" s="99"/>
      <c r="JJ30" s="99"/>
      <c r="JK30" s="99"/>
      <c r="JL30" s="99"/>
      <c r="JM30" s="99"/>
      <c r="JN30" s="99"/>
      <c r="JO30" s="99"/>
      <c r="JP30" s="99"/>
      <c r="JQ30" s="99"/>
      <c r="JR30" s="99"/>
      <c r="JS30" s="99"/>
      <c r="JT30" s="99"/>
      <c r="JU30" s="99"/>
      <c r="JV30" s="99" t="str">
        <f>データ!$C$11</f>
        <v>R02</v>
      </c>
      <c r="JW30" s="99"/>
      <c r="JX30" s="99"/>
      <c r="JY30" s="99"/>
      <c r="JZ30" s="99"/>
      <c r="KA30" s="99"/>
      <c r="KB30" s="99"/>
      <c r="KC30" s="99"/>
      <c r="KD30" s="99"/>
      <c r="KE30" s="99"/>
      <c r="KF30" s="99"/>
      <c r="KG30" s="99"/>
      <c r="KH30" s="99"/>
      <c r="KI30" s="99"/>
      <c r="KJ30" s="99"/>
      <c r="KK30" s="99"/>
      <c r="KL30" s="99"/>
      <c r="KM30" s="99"/>
      <c r="KN30" s="99"/>
      <c r="KO30" s="99" t="str">
        <f>データ!$D$11</f>
        <v>R03</v>
      </c>
      <c r="KP30" s="99"/>
      <c r="KQ30" s="99"/>
      <c r="KR30" s="99"/>
      <c r="KS30" s="99"/>
      <c r="KT30" s="99"/>
      <c r="KU30" s="99"/>
      <c r="KV30" s="99"/>
      <c r="KW30" s="99"/>
      <c r="KX30" s="99"/>
      <c r="KY30" s="99"/>
      <c r="KZ30" s="99"/>
      <c r="LA30" s="99"/>
      <c r="LB30" s="99"/>
      <c r="LC30" s="99"/>
      <c r="LD30" s="99"/>
      <c r="LE30" s="99"/>
      <c r="LF30" s="99"/>
      <c r="LG30" s="99"/>
      <c r="LH30" s="99" t="str">
        <f>データ!$E$11</f>
        <v>R04</v>
      </c>
      <c r="LI30" s="99"/>
      <c r="LJ30" s="99"/>
      <c r="LK30" s="99"/>
      <c r="LL30" s="99"/>
      <c r="LM30" s="99"/>
      <c r="LN30" s="99"/>
      <c r="LO30" s="99"/>
      <c r="LP30" s="99"/>
      <c r="LQ30" s="99"/>
      <c r="LR30" s="99"/>
      <c r="LS30" s="99"/>
      <c r="LT30" s="99"/>
      <c r="LU30" s="99"/>
      <c r="LV30" s="99"/>
      <c r="LW30" s="99"/>
      <c r="LX30" s="99"/>
      <c r="LY30" s="99"/>
      <c r="LZ30" s="99"/>
      <c r="MA30" s="99" t="str">
        <f>データ!$F$11</f>
        <v>R05</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76"/>
      <c r="NE30" s="77"/>
      <c r="NF30" s="77"/>
      <c r="NG30" s="77"/>
      <c r="NH30" s="77"/>
      <c r="NI30" s="77"/>
      <c r="NJ30" s="77"/>
      <c r="NK30" s="77"/>
      <c r="NL30" s="77"/>
      <c r="NM30" s="77"/>
      <c r="NN30" s="77"/>
      <c r="NO30" s="77"/>
      <c r="NP30" s="77"/>
      <c r="NQ30" s="77"/>
      <c r="NR30" s="78"/>
    </row>
    <row r="31" spans="1:382" ht="13.5" customHeight="1" x14ac:dyDescent="0.15">
      <c r="A31" s="2"/>
      <c r="B31" s="11"/>
      <c r="C31" s="2"/>
      <c r="D31" s="2"/>
      <c r="E31" s="2"/>
      <c r="F31" s="2"/>
      <c r="I31" s="16"/>
      <c r="J31" s="94" t="s">
        <v>27</v>
      </c>
      <c r="K31" s="95"/>
      <c r="L31" s="95"/>
      <c r="M31" s="95"/>
      <c r="N31" s="95"/>
      <c r="O31" s="95"/>
      <c r="P31" s="95"/>
      <c r="Q31" s="95"/>
      <c r="R31" s="95"/>
      <c r="S31" s="95"/>
      <c r="T31" s="96"/>
      <c r="U31" s="98">
        <f>データ!Y7</f>
        <v>351.5</v>
      </c>
      <c r="V31" s="98"/>
      <c r="W31" s="98"/>
      <c r="X31" s="98"/>
      <c r="Y31" s="98"/>
      <c r="Z31" s="98"/>
      <c r="AA31" s="98"/>
      <c r="AB31" s="98"/>
      <c r="AC31" s="98"/>
      <c r="AD31" s="98"/>
      <c r="AE31" s="98"/>
      <c r="AF31" s="98"/>
      <c r="AG31" s="98"/>
      <c r="AH31" s="98"/>
      <c r="AI31" s="98"/>
      <c r="AJ31" s="98"/>
      <c r="AK31" s="98"/>
      <c r="AL31" s="98"/>
      <c r="AM31" s="98"/>
      <c r="AN31" s="98">
        <f>データ!Z7</f>
        <v>200.4</v>
      </c>
      <c r="AO31" s="98"/>
      <c r="AP31" s="98"/>
      <c r="AQ31" s="98"/>
      <c r="AR31" s="98"/>
      <c r="AS31" s="98"/>
      <c r="AT31" s="98"/>
      <c r="AU31" s="98"/>
      <c r="AV31" s="98"/>
      <c r="AW31" s="98"/>
      <c r="AX31" s="98"/>
      <c r="AY31" s="98"/>
      <c r="AZ31" s="98"/>
      <c r="BA31" s="98"/>
      <c r="BB31" s="98"/>
      <c r="BC31" s="98"/>
      <c r="BD31" s="98"/>
      <c r="BE31" s="98"/>
      <c r="BF31" s="98"/>
      <c r="BG31" s="98">
        <f>データ!AA7</f>
        <v>206.6</v>
      </c>
      <c r="BH31" s="98"/>
      <c r="BI31" s="98"/>
      <c r="BJ31" s="98"/>
      <c r="BK31" s="98"/>
      <c r="BL31" s="98"/>
      <c r="BM31" s="98"/>
      <c r="BN31" s="98"/>
      <c r="BO31" s="98"/>
      <c r="BP31" s="98"/>
      <c r="BQ31" s="98"/>
      <c r="BR31" s="98"/>
      <c r="BS31" s="98"/>
      <c r="BT31" s="98"/>
      <c r="BU31" s="98"/>
      <c r="BV31" s="98"/>
      <c r="BW31" s="98"/>
      <c r="BX31" s="98"/>
      <c r="BY31" s="98"/>
      <c r="BZ31" s="98">
        <f>データ!AB7</f>
        <v>258.2</v>
      </c>
      <c r="CA31" s="98"/>
      <c r="CB31" s="98"/>
      <c r="CC31" s="98"/>
      <c r="CD31" s="98"/>
      <c r="CE31" s="98"/>
      <c r="CF31" s="98"/>
      <c r="CG31" s="98"/>
      <c r="CH31" s="98"/>
      <c r="CI31" s="98"/>
      <c r="CJ31" s="98"/>
      <c r="CK31" s="98"/>
      <c r="CL31" s="98"/>
      <c r="CM31" s="98"/>
      <c r="CN31" s="98"/>
      <c r="CO31" s="98"/>
      <c r="CP31" s="98"/>
      <c r="CQ31" s="98"/>
      <c r="CR31" s="98"/>
      <c r="CS31" s="98">
        <f>データ!AC7</f>
        <v>302.3</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f>データ!AJ7</f>
        <v>0</v>
      </c>
      <c r="EM31" s="98"/>
      <c r="EN31" s="98"/>
      <c r="EO31" s="98"/>
      <c r="EP31" s="98"/>
      <c r="EQ31" s="98"/>
      <c r="ER31" s="98"/>
      <c r="ES31" s="98"/>
      <c r="ET31" s="98"/>
      <c r="EU31" s="98"/>
      <c r="EV31" s="98"/>
      <c r="EW31" s="98"/>
      <c r="EX31" s="98"/>
      <c r="EY31" s="98"/>
      <c r="EZ31" s="98"/>
      <c r="FA31" s="98"/>
      <c r="FB31" s="98"/>
      <c r="FC31" s="98"/>
      <c r="FD31" s="98"/>
      <c r="FE31" s="98">
        <f>データ!AK7</f>
        <v>0</v>
      </c>
      <c r="FF31" s="98"/>
      <c r="FG31" s="98"/>
      <c r="FH31" s="98"/>
      <c r="FI31" s="98"/>
      <c r="FJ31" s="98"/>
      <c r="FK31" s="98"/>
      <c r="FL31" s="98"/>
      <c r="FM31" s="98"/>
      <c r="FN31" s="98"/>
      <c r="FO31" s="98"/>
      <c r="FP31" s="98"/>
      <c r="FQ31" s="98"/>
      <c r="FR31" s="98"/>
      <c r="FS31" s="98"/>
      <c r="FT31" s="98"/>
      <c r="FU31" s="98"/>
      <c r="FV31" s="98"/>
      <c r="FW31" s="98"/>
      <c r="FX31" s="98">
        <f>データ!AL7</f>
        <v>0</v>
      </c>
      <c r="FY31" s="98"/>
      <c r="FZ31" s="98"/>
      <c r="GA31" s="98"/>
      <c r="GB31" s="98"/>
      <c r="GC31" s="98"/>
      <c r="GD31" s="98"/>
      <c r="GE31" s="98"/>
      <c r="GF31" s="98"/>
      <c r="GG31" s="98"/>
      <c r="GH31" s="98"/>
      <c r="GI31" s="98"/>
      <c r="GJ31" s="98"/>
      <c r="GK31" s="98"/>
      <c r="GL31" s="98"/>
      <c r="GM31" s="98"/>
      <c r="GN31" s="98"/>
      <c r="GO31" s="98"/>
      <c r="GP31" s="98"/>
      <c r="GQ31" s="98">
        <f>データ!AM7</f>
        <v>0</v>
      </c>
      <c r="GR31" s="98"/>
      <c r="GS31" s="98"/>
      <c r="GT31" s="98"/>
      <c r="GU31" s="98"/>
      <c r="GV31" s="98"/>
      <c r="GW31" s="98"/>
      <c r="GX31" s="98"/>
      <c r="GY31" s="98"/>
      <c r="GZ31" s="98"/>
      <c r="HA31" s="98"/>
      <c r="HB31" s="98"/>
      <c r="HC31" s="98"/>
      <c r="HD31" s="98"/>
      <c r="HE31" s="98"/>
      <c r="HF31" s="98"/>
      <c r="HG31" s="98"/>
      <c r="HH31" s="98"/>
      <c r="HI31" s="98"/>
      <c r="HJ31" s="98">
        <f>データ!AN7</f>
        <v>0</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f>データ!DK7</f>
        <v>91.7</v>
      </c>
      <c r="JD31" s="67"/>
      <c r="JE31" s="67"/>
      <c r="JF31" s="67"/>
      <c r="JG31" s="67"/>
      <c r="JH31" s="67"/>
      <c r="JI31" s="67"/>
      <c r="JJ31" s="67"/>
      <c r="JK31" s="67"/>
      <c r="JL31" s="67"/>
      <c r="JM31" s="67"/>
      <c r="JN31" s="67"/>
      <c r="JO31" s="67"/>
      <c r="JP31" s="67"/>
      <c r="JQ31" s="67"/>
      <c r="JR31" s="67"/>
      <c r="JS31" s="67"/>
      <c r="JT31" s="67"/>
      <c r="JU31" s="68"/>
      <c r="JV31" s="66">
        <f>データ!DL7</f>
        <v>61.1</v>
      </c>
      <c r="JW31" s="67"/>
      <c r="JX31" s="67"/>
      <c r="JY31" s="67"/>
      <c r="JZ31" s="67"/>
      <c r="KA31" s="67"/>
      <c r="KB31" s="67"/>
      <c r="KC31" s="67"/>
      <c r="KD31" s="67"/>
      <c r="KE31" s="67"/>
      <c r="KF31" s="67"/>
      <c r="KG31" s="67"/>
      <c r="KH31" s="67"/>
      <c r="KI31" s="67"/>
      <c r="KJ31" s="67"/>
      <c r="KK31" s="67"/>
      <c r="KL31" s="67"/>
      <c r="KM31" s="67"/>
      <c r="KN31" s="68"/>
      <c r="KO31" s="66">
        <f>データ!DM7</f>
        <v>61.1</v>
      </c>
      <c r="KP31" s="67"/>
      <c r="KQ31" s="67"/>
      <c r="KR31" s="67"/>
      <c r="KS31" s="67"/>
      <c r="KT31" s="67"/>
      <c r="KU31" s="67"/>
      <c r="KV31" s="67"/>
      <c r="KW31" s="67"/>
      <c r="KX31" s="67"/>
      <c r="KY31" s="67"/>
      <c r="KZ31" s="67"/>
      <c r="LA31" s="67"/>
      <c r="LB31" s="67"/>
      <c r="LC31" s="67"/>
      <c r="LD31" s="67"/>
      <c r="LE31" s="67"/>
      <c r="LF31" s="67"/>
      <c r="LG31" s="68"/>
      <c r="LH31" s="66">
        <f>データ!DN7</f>
        <v>72.2</v>
      </c>
      <c r="LI31" s="67"/>
      <c r="LJ31" s="67"/>
      <c r="LK31" s="67"/>
      <c r="LL31" s="67"/>
      <c r="LM31" s="67"/>
      <c r="LN31" s="67"/>
      <c r="LO31" s="67"/>
      <c r="LP31" s="67"/>
      <c r="LQ31" s="67"/>
      <c r="LR31" s="67"/>
      <c r="LS31" s="67"/>
      <c r="LT31" s="67"/>
      <c r="LU31" s="67"/>
      <c r="LV31" s="67"/>
      <c r="LW31" s="67"/>
      <c r="LX31" s="67"/>
      <c r="LY31" s="67"/>
      <c r="LZ31" s="68"/>
      <c r="MA31" s="66">
        <f>データ!DO7</f>
        <v>84.7</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15">
      <c r="A32" s="2"/>
      <c r="B32" s="11"/>
      <c r="C32" s="2"/>
      <c r="D32" s="2"/>
      <c r="E32" s="2"/>
      <c r="F32" s="2"/>
      <c r="G32" s="2"/>
      <c r="H32" s="2"/>
      <c r="I32" s="16"/>
      <c r="J32" s="94" t="s">
        <v>29</v>
      </c>
      <c r="K32" s="95"/>
      <c r="L32" s="95"/>
      <c r="M32" s="95"/>
      <c r="N32" s="95"/>
      <c r="O32" s="95"/>
      <c r="P32" s="95"/>
      <c r="Q32" s="95"/>
      <c r="R32" s="95"/>
      <c r="S32" s="95"/>
      <c r="T32" s="96"/>
      <c r="U32" s="98">
        <f>データ!AD7</f>
        <v>754.2</v>
      </c>
      <c r="V32" s="98"/>
      <c r="W32" s="98"/>
      <c r="X32" s="98"/>
      <c r="Y32" s="98"/>
      <c r="Z32" s="98"/>
      <c r="AA32" s="98"/>
      <c r="AB32" s="98"/>
      <c r="AC32" s="98"/>
      <c r="AD32" s="98"/>
      <c r="AE32" s="98"/>
      <c r="AF32" s="98"/>
      <c r="AG32" s="98"/>
      <c r="AH32" s="98"/>
      <c r="AI32" s="98"/>
      <c r="AJ32" s="98"/>
      <c r="AK32" s="98"/>
      <c r="AL32" s="98"/>
      <c r="AM32" s="98"/>
      <c r="AN32" s="98">
        <f>データ!AE7</f>
        <v>383.4</v>
      </c>
      <c r="AO32" s="98"/>
      <c r="AP32" s="98"/>
      <c r="AQ32" s="98"/>
      <c r="AR32" s="98"/>
      <c r="AS32" s="98"/>
      <c r="AT32" s="98"/>
      <c r="AU32" s="98"/>
      <c r="AV32" s="98"/>
      <c r="AW32" s="98"/>
      <c r="AX32" s="98"/>
      <c r="AY32" s="98"/>
      <c r="AZ32" s="98"/>
      <c r="BA32" s="98"/>
      <c r="BB32" s="98"/>
      <c r="BC32" s="98"/>
      <c r="BD32" s="98"/>
      <c r="BE32" s="98"/>
      <c r="BF32" s="98"/>
      <c r="BG32" s="98">
        <f>データ!AF7</f>
        <v>338.4</v>
      </c>
      <c r="BH32" s="98"/>
      <c r="BI32" s="98"/>
      <c r="BJ32" s="98"/>
      <c r="BK32" s="98"/>
      <c r="BL32" s="98"/>
      <c r="BM32" s="98"/>
      <c r="BN32" s="98"/>
      <c r="BO32" s="98"/>
      <c r="BP32" s="98"/>
      <c r="BQ32" s="98"/>
      <c r="BR32" s="98"/>
      <c r="BS32" s="98"/>
      <c r="BT32" s="98"/>
      <c r="BU32" s="98"/>
      <c r="BV32" s="98"/>
      <c r="BW32" s="98"/>
      <c r="BX32" s="98"/>
      <c r="BY32" s="98"/>
      <c r="BZ32" s="98">
        <f>データ!AG7</f>
        <v>1268.9000000000001</v>
      </c>
      <c r="CA32" s="98"/>
      <c r="CB32" s="98"/>
      <c r="CC32" s="98"/>
      <c r="CD32" s="98"/>
      <c r="CE32" s="98"/>
      <c r="CF32" s="98"/>
      <c r="CG32" s="98"/>
      <c r="CH32" s="98"/>
      <c r="CI32" s="98"/>
      <c r="CJ32" s="98"/>
      <c r="CK32" s="98"/>
      <c r="CL32" s="98"/>
      <c r="CM32" s="98"/>
      <c r="CN32" s="98"/>
      <c r="CO32" s="98"/>
      <c r="CP32" s="98"/>
      <c r="CQ32" s="98"/>
      <c r="CR32" s="98"/>
      <c r="CS32" s="98">
        <f>データ!AH7</f>
        <v>2085.8000000000002</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f>データ!AO7</f>
        <v>2</v>
      </c>
      <c r="EM32" s="98"/>
      <c r="EN32" s="98"/>
      <c r="EO32" s="98"/>
      <c r="EP32" s="98"/>
      <c r="EQ32" s="98"/>
      <c r="ER32" s="98"/>
      <c r="ES32" s="98"/>
      <c r="ET32" s="98"/>
      <c r="EU32" s="98"/>
      <c r="EV32" s="98"/>
      <c r="EW32" s="98"/>
      <c r="EX32" s="98"/>
      <c r="EY32" s="98"/>
      <c r="EZ32" s="98"/>
      <c r="FA32" s="98"/>
      <c r="FB32" s="98"/>
      <c r="FC32" s="98"/>
      <c r="FD32" s="98"/>
      <c r="FE32" s="98">
        <f>データ!AP7</f>
        <v>10.199999999999999</v>
      </c>
      <c r="FF32" s="98"/>
      <c r="FG32" s="98"/>
      <c r="FH32" s="98"/>
      <c r="FI32" s="98"/>
      <c r="FJ32" s="98"/>
      <c r="FK32" s="98"/>
      <c r="FL32" s="98"/>
      <c r="FM32" s="98"/>
      <c r="FN32" s="98"/>
      <c r="FO32" s="98"/>
      <c r="FP32" s="98"/>
      <c r="FQ32" s="98"/>
      <c r="FR32" s="98"/>
      <c r="FS32" s="98"/>
      <c r="FT32" s="98"/>
      <c r="FU32" s="98"/>
      <c r="FV32" s="98"/>
      <c r="FW32" s="98"/>
      <c r="FX32" s="98">
        <f>データ!AQ7</f>
        <v>5.0999999999999996</v>
      </c>
      <c r="FY32" s="98"/>
      <c r="FZ32" s="98"/>
      <c r="GA32" s="98"/>
      <c r="GB32" s="98"/>
      <c r="GC32" s="98"/>
      <c r="GD32" s="98"/>
      <c r="GE32" s="98"/>
      <c r="GF32" s="98"/>
      <c r="GG32" s="98"/>
      <c r="GH32" s="98"/>
      <c r="GI32" s="98"/>
      <c r="GJ32" s="98"/>
      <c r="GK32" s="98"/>
      <c r="GL32" s="98"/>
      <c r="GM32" s="98"/>
      <c r="GN32" s="98"/>
      <c r="GO32" s="98"/>
      <c r="GP32" s="98"/>
      <c r="GQ32" s="98">
        <f>データ!AR7</f>
        <v>1.9</v>
      </c>
      <c r="GR32" s="98"/>
      <c r="GS32" s="98"/>
      <c r="GT32" s="98"/>
      <c r="GU32" s="98"/>
      <c r="GV32" s="98"/>
      <c r="GW32" s="98"/>
      <c r="GX32" s="98"/>
      <c r="GY32" s="98"/>
      <c r="GZ32" s="98"/>
      <c r="HA32" s="98"/>
      <c r="HB32" s="98"/>
      <c r="HC32" s="98"/>
      <c r="HD32" s="98"/>
      <c r="HE32" s="98"/>
      <c r="HF32" s="98"/>
      <c r="HG32" s="98"/>
      <c r="HH32" s="98"/>
      <c r="HI32" s="98"/>
      <c r="HJ32" s="98">
        <f>データ!AS7</f>
        <v>3</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f>データ!DP7</f>
        <v>295.5</v>
      </c>
      <c r="JD32" s="67"/>
      <c r="JE32" s="67"/>
      <c r="JF32" s="67"/>
      <c r="JG32" s="67"/>
      <c r="JH32" s="67"/>
      <c r="JI32" s="67"/>
      <c r="JJ32" s="67"/>
      <c r="JK32" s="67"/>
      <c r="JL32" s="67"/>
      <c r="JM32" s="67"/>
      <c r="JN32" s="67"/>
      <c r="JO32" s="67"/>
      <c r="JP32" s="67"/>
      <c r="JQ32" s="67"/>
      <c r="JR32" s="67"/>
      <c r="JS32" s="67"/>
      <c r="JT32" s="67"/>
      <c r="JU32" s="68"/>
      <c r="JV32" s="66">
        <f>データ!DQ7</f>
        <v>224.4</v>
      </c>
      <c r="JW32" s="67"/>
      <c r="JX32" s="67"/>
      <c r="JY32" s="67"/>
      <c r="JZ32" s="67"/>
      <c r="KA32" s="67"/>
      <c r="KB32" s="67"/>
      <c r="KC32" s="67"/>
      <c r="KD32" s="67"/>
      <c r="KE32" s="67"/>
      <c r="KF32" s="67"/>
      <c r="KG32" s="67"/>
      <c r="KH32" s="67"/>
      <c r="KI32" s="67"/>
      <c r="KJ32" s="67"/>
      <c r="KK32" s="67"/>
      <c r="KL32" s="67"/>
      <c r="KM32" s="67"/>
      <c r="KN32" s="68"/>
      <c r="KO32" s="66">
        <f>データ!DR7</f>
        <v>251.9</v>
      </c>
      <c r="KP32" s="67"/>
      <c r="KQ32" s="67"/>
      <c r="KR32" s="67"/>
      <c r="KS32" s="67"/>
      <c r="KT32" s="67"/>
      <c r="KU32" s="67"/>
      <c r="KV32" s="67"/>
      <c r="KW32" s="67"/>
      <c r="KX32" s="67"/>
      <c r="KY32" s="67"/>
      <c r="KZ32" s="67"/>
      <c r="LA32" s="67"/>
      <c r="LB32" s="67"/>
      <c r="LC32" s="67"/>
      <c r="LD32" s="67"/>
      <c r="LE32" s="67"/>
      <c r="LF32" s="67"/>
      <c r="LG32" s="68"/>
      <c r="LH32" s="66">
        <f>データ!DS7</f>
        <v>291.5</v>
      </c>
      <c r="LI32" s="67"/>
      <c r="LJ32" s="67"/>
      <c r="LK32" s="67"/>
      <c r="LL32" s="67"/>
      <c r="LM32" s="67"/>
      <c r="LN32" s="67"/>
      <c r="LO32" s="67"/>
      <c r="LP32" s="67"/>
      <c r="LQ32" s="67"/>
      <c r="LR32" s="67"/>
      <c r="LS32" s="67"/>
      <c r="LT32" s="67"/>
      <c r="LU32" s="67"/>
      <c r="LV32" s="67"/>
      <c r="LW32" s="67"/>
      <c r="LX32" s="67"/>
      <c r="LY32" s="67"/>
      <c r="LZ32" s="68"/>
      <c r="MA32" s="66">
        <f>データ!DT7</f>
        <v>314.89999999999998</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76" t="s">
        <v>135</v>
      </c>
      <c r="NE32" s="77"/>
      <c r="NF32" s="77"/>
      <c r="NG32" s="77"/>
      <c r="NH32" s="77"/>
      <c r="NI32" s="77"/>
      <c r="NJ32" s="77"/>
      <c r="NK32" s="77"/>
      <c r="NL32" s="77"/>
      <c r="NM32" s="77"/>
      <c r="NN32" s="77"/>
      <c r="NO32" s="77"/>
      <c r="NP32" s="77"/>
      <c r="NQ32" s="77"/>
      <c r="NR32" s="78"/>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6"/>
      <c r="NE33" s="77"/>
      <c r="NF33" s="77"/>
      <c r="NG33" s="77"/>
      <c r="NH33" s="77"/>
      <c r="NI33" s="77"/>
      <c r="NJ33" s="77"/>
      <c r="NK33" s="77"/>
      <c r="NL33" s="77"/>
      <c r="NM33" s="77"/>
      <c r="NN33" s="77"/>
      <c r="NO33" s="77"/>
      <c r="NP33" s="77"/>
      <c r="NQ33" s="77"/>
      <c r="NR33" s="78"/>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6"/>
      <c r="NE34" s="77"/>
      <c r="NF34" s="77"/>
      <c r="NG34" s="77"/>
      <c r="NH34" s="77"/>
      <c r="NI34" s="77"/>
      <c r="NJ34" s="77"/>
      <c r="NK34" s="77"/>
      <c r="NL34" s="77"/>
      <c r="NM34" s="77"/>
      <c r="NN34" s="77"/>
      <c r="NO34" s="77"/>
      <c r="NP34" s="77"/>
      <c r="NQ34" s="77"/>
      <c r="NR34" s="78"/>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6"/>
      <c r="NE35" s="77"/>
      <c r="NF35" s="77"/>
      <c r="NG35" s="77"/>
      <c r="NH35" s="77"/>
      <c r="NI35" s="77"/>
      <c r="NJ35" s="77"/>
      <c r="NK35" s="77"/>
      <c r="NL35" s="77"/>
      <c r="NM35" s="77"/>
      <c r="NN35" s="77"/>
      <c r="NO35" s="77"/>
      <c r="NP35" s="77"/>
      <c r="NQ35" s="77"/>
      <c r="NR35" s="78"/>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6"/>
      <c r="NE36" s="77"/>
      <c r="NF36" s="77"/>
      <c r="NG36" s="77"/>
      <c r="NH36" s="77"/>
      <c r="NI36" s="77"/>
      <c r="NJ36" s="77"/>
      <c r="NK36" s="77"/>
      <c r="NL36" s="77"/>
      <c r="NM36" s="77"/>
      <c r="NN36" s="77"/>
      <c r="NO36" s="77"/>
      <c r="NP36" s="77"/>
      <c r="NQ36" s="77"/>
      <c r="NR36" s="78"/>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6"/>
      <c r="NE37" s="77"/>
      <c r="NF37" s="77"/>
      <c r="NG37" s="77"/>
      <c r="NH37" s="77"/>
      <c r="NI37" s="77"/>
      <c r="NJ37" s="77"/>
      <c r="NK37" s="77"/>
      <c r="NL37" s="77"/>
      <c r="NM37" s="77"/>
      <c r="NN37" s="77"/>
      <c r="NO37" s="77"/>
      <c r="NP37" s="77"/>
      <c r="NQ37" s="77"/>
      <c r="NR37" s="78"/>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6"/>
      <c r="NE38" s="77"/>
      <c r="NF38" s="77"/>
      <c r="NG38" s="77"/>
      <c r="NH38" s="77"/>
      <c r="NI38" s="77"/>
      <c r="NJ38" s="77"/>
      <c r="NK38" s="77"/>
      <c r="NL38" s="77"/>
      <c r="NM38" s="77"/>
      <c r="NN38" s="77"/>
      <c r="NO38" s="77"/>
      <c r="NP38" s="77"/>
      <c r="NQ38" s="77"/>
      <c r="NR38" s="78"/>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6"/>
      <c r="NE39" s="77"/>
      <c r="NF39" s="77"/>
      <c r="NG39" s="77"/>
      <c r="NH39" s="77"/>
      <c r="NI39" s="77"/>
      <c r="NJ39" s="77"/>
      <c r="NK39" s="77"/>
      <c r="NL39" s="77"/>
      <c r="NM39" s="77"/>
      <c r="NN39" s="77"/>
      <c r="NO39" s="77"/>
      <c r="NP39" s="77"/>
      <c r="NQ39" s="77"/>
      <c r="NR39" s="78"/>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6"/>
      <c r="NE40" s="77"/>
      <c r="NF40" s="77"/>
      <c r="NG40" s="77"/>
      <c r="NH40" s="77"/>
      <c r="NI40" s="77"/>
      <c r="NJ40" s="77"/>
      <c r="NK40" s="77"/>
      <c r="NL40" s="77"/>
      <c r="NM40" s="77"/>
      <c r="NN40" s="77"/>
      <c r="NO40" s="77"/>
      <c r="NP40" s="77"/>
      <c r="NQ40" s="77"/>
      <c r="NR40" s="78"/>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6"/>
      <c r="NE41" s="77"/>
      <c r="NF41" s="77"/>
      <c r="NG41" s="77"/>
      <c r="NH41" s="77"/>
      <c r="NI41" s="77"/>
      <c r="NJ41" s="77"/>
      <c r="NK41" s="77"/>
      <c r="NL41" s="77"/>
      <c r="NM41" s="77"/>
      <c r="NN41" s="77"/>
      <c r="NO41" s="77"/>
      <c r="NP41" s="77"/>
      <c r="NQ41" s="77"/>
      <c r="NR41" s="78"/>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6"/>
      <c r="NE42" s="77"/>
      <c r="NF42" s="77"/>
      <c r="NG42" s="77"/>
      <c r="NH42" s="77"/>
      <c r="NI42" s="77"/>
      <c r="NJ42" s="77"/>
      <c r="NK42" s="77"/>
      <c r="NL42" s="77"/>
      <c r="NM42" s="77"/>
      <c r="NN42" s="77"/>
      <c r="NO42" s="77"/>
      <c r="NP42" s="77"/>
      <c r="NQ42" s="77"/>
      <c r="NR42" s="78"/>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6"/>
      <c r="NE43" s="77"/>
      <c r="NF43" s="77"/>
      <c r="NG43" s="77"/>
      <c r="NH43" s="77"/>
      <c r="NI43" s="77"/>
      <c r="NJ43" s="77"/>
      <c r="NK43" s="77"/>
      <c r="NL43" s="77"/>
      <c r="NM43" s="77"/>
      <c r="NN43" s="77"/>
      <c r="NO43" s="77"/>
      <c r="NP43" s="77"/>
      <c r="NQ43" s="77"/>
      <c r="NR43" s="78"/>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6"/>
      <c r="NE44" s="77"/>
      <c r="NF44" s="77"/>
      <c r="NG44" s="77"/>
      <c r="NH44" s="77"/>
      <c r="NI44" s="77"/>
      <c r="NJ44" s="77"/>
      <c r="NK44" s="77"/>
      <c r="NL44" s="77"/>
      <c r="NM44" s="77"/>
      <c r="NN44" s="77"/>
      <c r="NO44" s="77"/>
      <c r="NP44" s="77"/>
      <c r="NQ44" s="77"/>
      <c r="NR44" s="78"/>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6"/>
      <c r="NE45" s="77"/>
      <c r="NF45" s="77"/>
      <c r="NG45" s="77"/>
      <c r="NH45" s="77"/>
      <c r="NI45" s="77"/>
      <c r="NJ45" s="77"/>
      <c r="NK45" s="77"/>
      <c r="NL45" s="77"/>
      <c r="NM45" s="77"/>
      <c r="NN45" s="77"/>
      <c r="NO45" s="77"/>
      <c r="NP45" s="77"/>
      <c r="NQ45" s="77"/>
      <c r="NR45" s="78"/>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6"/>
      <c r="NE46" s="77"/>
      <c r="NF46" s="77"/>
      <c r="NG46" s="77"/>
      <c r="NH46" s="77"/>
      <c r="NI46" s="77"/>
      <c r="NJ46" s="77"/>
      <c r="NK46" s="77"/>
      <c r="NL46" s="77"/>
      <c r="NM46" s="77"/>
      <c r="NN46" s="77"/>
      <c r="NO46" s="77"/>
      <c r="NP46" s="77"/>
      <c r="NQ46" s="77"/>
      <c r="NR46" s="78"/>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6"/>
      <c r="NE47" s="77"/>
      <c r="NF47" s="77"/>
      <c r="NG47" s="77"/>
      <c r="NH47" s="77"/>
      <c r="NI47" s="77"/>
      <c r="NJ47" s="77"/>
      <c r="NK47" s="77"/>
      <c r="NL47" s="77"/>
      <c r="NM47" s="77"/>
      <c r="NN47" s="77"/>
      <c r="NO47" s="77"/>
      <c r="NP47" s="77"/>
      <c r="NQ47" s="77"/>
      <c r="NR47" s="78"/>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6" t="s">
        <v>138</v>
      </c>
      <c r="NE49" s="77"/>
      <c r="NF49" s="77"/>
      <c r="NG49" s="77"/>
      <c r="NH49" s="77"/>
      <c r="NI49" s="77"/>
      <c r="NJ49" s="77"/>
      <c r="NK49" s="77"/>
      <c r="NL49" s="77"/>
      <c r="NM49" s="77"/>
      <c r="NN49" s="77"/>
      <c r="NO49" s="77"/>
      <c r="NP49" s="77"/>
      <c r="NQ49" s="77"/>
      <c r="NR49" s="78"/>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6"/>
      <c r="NE50" s="77"/>
      <c r="NF50" s="77"/>
      <c r="NG50" s="77"/>
      <c r="NH50" s="77"/>
      <c r="NI50" s="77"/>
      <c r="NJ50" s="77"/>
      <c r="NK50" s="77"/>
      <c r="NL50" s="77"/>
      <c r="NM50" s="77"/>
      <c r="NN50" s="77"/>
      <c r="NO50" s="77"/>
      <c r="NP50" s="77"/>
      <c r="NQ50" s="77"/>
      <c r="NR50" s="78"/>
    </row>
    <row r="51" spans="1:382" ht="13.5" customHeight="1" x14ac:dyDescent="0.15">
      <c r="A51" s="2"/>
      <c r="B51" s="11"/>
      <c r="C51" s="2"/>
      <c r="D51" s="2"/>
      <c r="E51" s="2"/>
      <c r="F51" s="2"/>
      <c r="I51" s="2"/>
      <c r="J51" s="2"/>
      <c r="K51" s="2"/>
      <c r="L51" s="2"/>
      <c r="M51" s="2"/>
      <c r="N51" s="2"/>
      <c r="O51" s="2"/>
      <c r="P51" s="2"/>
      <c r="Q51" s="2"/>
      <c r="R51" s="14"/>
      <c r="S51" s="14"/>
      <c r="T51" s="14"/>
      <c r="U51" s="99" t="str">
        <f>データ!$B$11</f>
        <v>R01</v>
      </c>
      <c r="V51" s="99"/>
      <c r="W51" s="99"/>
      <c r="X51" s="99"/>
      <c r="Y51" s="99"/>
      <c r="Z51" s="99"/>
      <c r="AA51" s="99"/>
      <c r="AB51" s="99"/>
      <c r="AC51" s="99"/>
      <c r="AD51" s="99"/>
      <c r="AE51" s="99"/>
      <c r="AF51" s="99"/>
      <c r="AG51" s="99"/>
      <c r="AH51" s="99"/>
      <c r="AI51" s="99"/>
      <c r="AJ51" s="99"/>
      <c r="AK51" s="99"/>
      <c r="AL51" s="99"/>
      <c r="AM51" s="99"/>
      <c r="AN51" s="99" t="str">
        <f>データ!$C$11</f>
        <v>R02</v>
      </c>
      <c r="AO51" s="99"/>
      <c r="AP51" s="99"/>
      <c r="AQ51" s="99"/>
      <c r="AR51" s="99"/>
      <c r="AS51" s="99"/>
      <c r="AT51" s="99"/>
      <c r="AU51" s="99"/>
      <c r="AV51" s="99"/>
      <c r="AW51" s="99"/>
      <c r="AX51" s="99"/>
      <c r="AY51" s="99"/>
      <c r="AZ51" s="99"/>
      <c r="BA51" s="99"/>
      <c r="BB51" s="99"/>
      <c r="BC51" s="99"/>
      <c r="BD51" s="99"/>
      <c r="BE51" s="99"/>
      <c r="BF51" s="99"/>
      <c r="BG51" s="99" t="str">
        <f>データ!$D$11</f>
        <v>R03</v>
      </c>
      <c r="BH51" s="99"/>
      <c r="BI51" s="99"/>
      <c r="BJ51" s="99"/>
      <c r="BK51" s="99"/>
      <c r="BL51" s="99"/>
      <c r="BM51" s="99"/>
      <c r="BN51" s="99"/>
      <c r="BO51" s="99"/>
      <c r="BP51" s="99"/>
      <c r="BQ51" s="99"/>
      <c r="BR51" s="99"/>
      <c r="BS51" s="99"/>
      <c r="BT51" s="99"/>
      <c r="BU51" s="99"/>
      <c r="BV51" s="99"/>
      <c r="BW51" s="99"/>
      <c r="BX51" s="99"/>
      <c r="BY51" s="99"/>
      <c r="BZ51" s="99" t="str">
        <f>データ!$E$11</f>
        <v>R04</v>
      </c>
      <c r="CA51" s="99"/>
      <c r="CB51" s="99"/>
      <c r="CC51" s="99"/>
      <c r="CD51" s="99"/>
      <c r="CE51" s="99"/>
      <c r="CF51" s="99"/>
      <c r="CG51" s="99"/>
      <c r="CH51" s="99"/>
      <c r="CI51" s="99"/>
      <c r="CJ51" s="99"/>
      <c r="CK51" s="99"/>
      <c r="CL51" s="99"/>
      <c r="CM51" s="99"/>
      <c r="CN51" s="99"/>
      <c r="CO51" s="99"/>
      <c r="CP51" s="99"/>
      <c r="CQ51" s="99"/>
      <c r="CR51" s="99"/>
      <c r="CS51" s="99" t="str">
        <f>データ!$F$11</f>
        <v>R05</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R01</v>
      </c>
      <c r="EM51" s="99"/>
      <c r="EN51" s="99"/>
      <c r="EO51" s="99"/>
      <c r="EP51" s="99"/>
      <c r="EQ51" s="99"/>
      <c r="ER51" s="99"/>
      <c r="ES51" s="99"/>
      <c r="ET51" s="99"/>
      <c r="EU51" s="99"/>
      <c r="EV51" s="99"/>
      <c r="EW51" s="99"/>
      <c r="EX51" s="99"/>
      <c r="EY51" s="99"/>
      <c r="EZ51" s="99"/>
      <c r="FA51" s="99"/>
      <c r="FB51" s="99"/>
      <c r="FC51" s="99"/>
      <c r="FD51" s="99"/>
      <c r="FE51" s="99" t="str">
        <f>データ!$C$11</f>
        <v>R02</v>
      </c>
      <c r="FF51" s="99"/>
      <c r="FG51" s="99"/>
      <c r="FH51" s="99"/>
      <c r="FI51" s="99"/>
      <c r="FJ51" s="99"/>
      <c r="FK51" s="99"/>
      <c r="FL51" s="99"/>
      <c r="FM51" s="99"/>
      <c r="FN51" s="99"/>
      <c r="FO51" s="99"/>
      <c r="FP51" s="99"/>
      <c r="FQ51" s="99"/>
      <c r="FR51" s="99"/>
      <c r="FS51" s="99"/>
      <c r="FT51" s="99"/>
      <c r="FU51" s="99"/>
      <c r="FV51" s="99"/>
      <c r="FW51" s="99"/>
      <c r="FX51" s="99" t="str">
        <f>データ!$D$11</f>
        <v>R03</v>
      </c>
      <c r="FY51" s="99"/>
      <c r="FZ51" s="99"/>
      <c r="GA51" s="99"/>
      <c r="GB51" s="99"/>
      <c r="GC51" s="99"/>
      <c r="GD51" s="99"/>
      <c r="GE51" s="99"/>
      <c r="GF51" s="99"/>
      <c r="GG51" s="99"/>
      <c r="GH51" s="99"/>
      <c r="GI51" s="99"/>
      <c r="GJ51" s="99"/>
      <c r="GK51" s="99"/>
      <c r="GL51" s="99"/>
      <c r="GM51" s="99"/>
      <c r="GN51" s="99"/>
      <c r="GO51" s="99"/>
      <c r="GP51" s="99"/>
      <c r="GQ51" s="99" t="str">
        <f>データ!$E$11</f>
        <v>R04</v>
      </c>
      <c r="GR51" s="99"/>
      <c r="GS51" s="99"/>
      <c r="GT51" s="99"/>
      <c r="GU51" s="99"/>
      <c r="GV51" s="99"/>
      <c r="GW51" s="99"/>
      <c r="GX51" s="99"/>
      <c r="GY51" s="99"/>
      <c r="GZ51" s="99"/>
      <c r="HA51" s="99"/>
      <c r="HB51" s="99"/>
      <c r="HC51" s="99"/>
      <c r="HD51" s="99"/>
      <c r="HE51" s="99"/>
      <c r="HF51" s="99"/>
      <c r="HG51" s="99"/>
      <c r="HH51" s="99"/>
      <c r="HI51" s="99"/>
      <c r="HJ51" s="99" t="str">
        <f>データ!$F$11</f>
        <v>R05</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R01</v>
      </c>
      <c r="JD51" s="99"/>
      <c r="JE51" s="99"/>
      <c r="JF51" s="99"/>
      <c r="JG51" s="99"/>
      <c r="JH51" s="99"/>
      <c r="JI51" s="99"/>
      <c r="JJ51" s="99"/>
      <c r="JK51" s="99"/>
      <c r="JL51" s="99"/>
      <c r="JM51" s="99"/>
      <c r="JN51" s="99"/>
      <c r="JO51" s="99"/>
      <c r="JP51" s="99"/>
      <c r="JQ51" s="99"/>
      <c r="JR51" s="99"/>
      <c r="JS51" s="99"/>
      <c r="JT51" s="99"/>
      <c r="JU51" s="99"/>
      <c r="JV51" s="99" t="str">
        <f>データ!$C$11</f>
        <v>R02</v>
      </c>
      <c r="JW51" s="99"/>
      <c r="JX51" s="99"/>
      <c r="JY51" s="99"/>
      <c r="JZ51" s="99"/>
      <c r="KA51" s="99"/>
      <c r="KB51" s="99"/>
      <c r="KC51" s="99"/>
      <c r="KD51" s="99"/>
      <c r="KE51" s="99"/>
      <c r="KF51" s="99"/>
      <c r="KG51" s="99"/>
      <c r="KH51" s="99"/>
      <c r="KI51" s="99"/>
      <c r="KJ51" s="99"/>
      <c r="KK51" s="99"/>
      <c r="KL51" s="99"/>
      <c r="KM51" s="99"/>
      <c r="KN51" s="99"/>
      <c r="KO51" s="99" t="str">
        <f>データ!$D$11</f>
        <v>R03</v>
      </c>
      <c r="KP51" s="99"/>
      <c r="KQ51" s="99"/>
      <c r="KR51" s="99"/>
      <c r="KS51" s="99"/>
      <c r="KT51" s="99"/>
      <c r="KU51" s="99"/>
      <c r="KV51" s="99"/>
      <c r="KW51" s="99"/>
      <c r="KX51" s="99"/>
      <c r="KY51" s="99"/>
      <c r="KZ51" s="99"/>
      <c r="LA51" s="99"/>
      <c r="LB51" s="99"/>
      <c r="LC51" s="99"/>
      <c r="LD51" s="99"/>
      <c r="LE51" s="99"/>
      <c r="LF51" s="99"/>
      <c r="LG51" s="99"/>
      <c r="LH51" s="99" t="str">
        <f>データ!$E$11</f>
        <v>R04</v>
      </c>
      <c r="LI51" s="99"/>
      <c r="LJ51" s="99"/>
      <c r="LK51" s="99"/>
      <c r="LL51" s="99"/>
      <c r="LM51" s="99"/>
      <c r="LN51" s="99"/>
      <c r="LO51" s="99"/>
      <c r="LP51" s="99"/>
      <c r="LQ51" s="99"/>
      <c r="LR51" s="99"/>
      <c r="LS51" s="99"/>
      <c r="LT51" s="99"/>
      <c r="LU51" s="99"/>
      <c r="LV51" s="99"/>
      <c r="LW51" s="99"/>
      <c r="LX51" s="99"/>
      <c r="LY51" s="99"/>
      <c r="LZ51" s="99"/>
      <c r="MA51" s="99" t="str">
        <f>データ!$F$11</f>
        <v>R05</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76"/>
      <c r="NE51" s="77"/>
      <c r="NF51" s="77"/>
      <c r="NG51" s="77"/>
      <c r="NH51" s="77"/>
      <c r="NI51" s="77"/>
      <c r="NJ51" s="77"/>
      <c r="NK51" s="77"/>
      <c r="NL51" s="77"/>
      <c r="NM51" s="77"/>
      <c r="NN51" s="77"/>
      <c r="NO51" s="77"/>
      <c r="NP51" s="77"/>
      <c r="NQ51" s="77"/>
      <c r="NR51" s="78"/>
    </row>
    <row r="52" spans="1:382" ht="13.5" customHeight="1" x14ac:dyDescent="0.15">
      <c r="A52" s="2"/>
      <c r="B52" s="11"/>
      <c r="C52" s="2"/>
      <c r="D52" s="2"/>
      <c r="E52" s="2"/>
      <c r="F52" s="2"/>
      <c r="I52" s="16"/>
      <c r="J52" s="94" t="s">
        <v>27</v>
      </c>
      <c r="K52" s="95"/>
      <c r="L52" s="95"/>
      <c r="M52" s="95"/>
      <c r="N52" s="95"/>
      <c r="O52" s="95"/>
      <c r="P52" s="95"/>
      <c r="Q52" s="95"/>
      <c r="R52" s="95"/>
      <c r="S52" s="95"/>
      <c r="T52" s="96"/>
      <c r="U52" s="97">
        <f>データ!AU7</f>
        <v>0</v>
      </c>
      <c r="V52" s="97"/>
      <c r="W52" s="97"/>
      <c r="X52" s="97"/>
      <c r="Y52" s="97"/>
      <c r="Z52" s="97"/>
      <c r="AA52" s="97"/>
      <c r="AB52" s="97"/>
      <c r="AC52" s="97"/>
      <c r="AD52" s="97"/>
      <c r="AE52" s="97"/>
      <c r="AF52" s="97"/>
      <c r="AG52" s="97"/>
      <c r="AH52" s="97"/>
      <c r="AI52" s="97"/>
      <c r="AJ52" s="97"/>
      <c r="AK52" s="97"/>
      <c r="AL52" s="97"/>
      <c r="AM52" s="97"/>
      <c r="AN52" s="97">
        <f>データ!AV7</f>
        <v>0</v>
      </c>
      <c r="AO52" s="97"/>
      <c r="AP52" s="97"/>
      <c r="AQ52" s="97"/>
      <c r="AR52" s="97"/>
      <c r="AS52" s="97"/>
      <c r="AT52" s="97"/>
      <c r="AU52" s="97"/>
      <c r="AV52" s="97"/>
      <c r="AW52" s="97"/>
      <c r="AX52" s="97"/>
      <c r="AY52" s="97"/>
      <c r="AZ52" s="97"/>
      <c r="BA52" s="97"/>
      <c r="BB52" s="97"/>
      <c r="BC52" s="97"/>
      <c r="BD52" s="97"/>
      <c r="BE52" s="97"/>
      <c r="BF52" s="97"/>
      <c r="BG52" s="97">
        <f>データ!AW7</f>
        <v>0</v>
      </c>
      <c r="BH52" s="97"/>
      <c r="BI52" s="97"/>
      <c r="BJ52" s="97"/>
      <c r="BK52" s="97"/>
      <c r="BL52" s="97"/>
      <c r="BM52" s="97"/>
      <c r="BN52" s="97"/>
      <c r="BO52" s="97"/>
      <c r="BP52" s="97"/>
      <c r="BQ52" s="97"/>
      <c r="BR52" s="97"/>
      <c r="BS52" s="97"/>
      <c r="BT52" s="97"/>
      <c r="BU52" s="97"/>
      <c r="BV52" s="97"/>
      <c r="BW52" s="97"/>
      <c r="BX52" s="97"/>
      <c r="BY52" s="97"/>
      <c r="BZ52" s="97">
        <f>データ!AX7</f>
        <v>0</v>
      </c>
      <c r="CA52" s="97"/>
      <c r="CB52" s="97"/>
      <c r="CC52" s="97"/>
      <c r="CD52" s="97"/>
      <c r="CE52" s="97"/>
      <c r="CF52" s="97"/>
      <c r="CG52" s="97"/>
      <c r="CH52" s="97"/>
      <c r="CI52" s="97"/>
      <c r="CJ52" s="97"/>
      <c r="CK52" s="97"/>
      <c r="CL52" s="97"/>
      <c r="CM52" s="97"/>
      <c r="CN52" s="97"/>
      <c r="CO52" s="97"/>
      <c r="CP52" s="97"/>
      <c r="CQ52" s="97"/>
      <c r="CR52" s="97"/>
      <c r="CS52" s="97">
        <f>データ!AY7</f>
        <v>0</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f>データ!BF7</f>
        <v>71.5</v>
      </c>
      <c r="EM52" s="98"/>
      <c r="EN52" s="98"/>
      <c r="EO52" s="98"/>
      <c r="EP52" s="98"/>
      <c r="EQ52" s="98"/>
      <c r="ER52" s="98"/>
      <c r="ES52" s="98"/>
      <c r="ET52" s="98"/>
      <c r="EU52" s="98"/>
      <c r="EV52" s="98"/>
      <c r="EW52" s="98"/>
      <c r="EX52" s="98"/>
      <c r="EY52" s="98"/>
      <c r="EZ52" s="98"/>
      <c r="FA52" s="98"/>
      <c r="FB52" s="98"/>
      <c r="FC52" s="98"/>
      <c r="FD52" s="98"/>
      <c r="FE52" s="98">
        <f>データ!BG7</f>
        <v>50.1</v>
      </c>
      <c r="FF52" s="98"/>
      <c r="FG52" s="98"/>
      <c r="FH52" s="98"/>
      <c r="FI52" s="98"/>
      <c r="FJ52" s="98"/>
      <c r="FK52" s="98"/>
      <c r="FL52" s="98"/>
      <c r="FM52" s="98"/>
      <c r="FN52" s="98"/>
      <c r="FO52" s="98"/>
      <c r="FP52" s="98"/>
      <c r="FQ52" s="98"/>
      <c r="FR52" s="98"/>
      <c r="FS52" s="98"/>
      <c r="FT52" s="98"/>
      <c r="FU52" s="98"/>
      <c r="FV52" s="98"/>
      <c r="FW52" s="98"/>
      <c r="FX52" s="98">
        <f>データ!BH7</f>
        <v>51.6</v>
      </c>
      <c r="FY52" s="98"/>
      <c r="FZ52" s="98"/>
      <c r="GA52" s="98"/>
      <c r="GB52" s="98"/>
      <c r="GC52" s="98"/>
      <c r="GD52" s="98"/>
      <c r="GE52" s="98"/>
      <c r="GF52" s="98"/>
      <c r="GG52" s="98"/>
      <c r="GH52" s="98"/>
      <c r="GI52" s="98"/>
      <c r="GJ52" s="98"/>
      <c r="GK52" s="98"/>
      <c r="GL52" s="98"/>
      <c r="GM52" s="98"/>
      <c r="GN52" s="98"/>
      <c r="GO52" s="98"/>
      <c r="GP52" s="98"/>
      <c r="GQ52" s="98">
        <f>データ!BI7</f>
        <v>61.3</v>
      </c>
      <c r="GR52" s="98"/>
      <c r="GS52" s="98"/>
      <c r="GT52" s="98"/>
      <c r="GU52" s="98"/>
      <c r="GV52" s="98"/>
      <c r="GW52" s="98"/>
      <c r="GX52" s="98"/>
      <c r="GY52" s="98"/>
      <c r="GZ52" s="98"/>
      <c r="HA52" s="98"/>
      <c r="HB52" s="98"/>
      <c r="HC52" s="98"/>
      <c r="HD52" s="98"/>
      <c r="HE52" s="98"/>
      <c r="HF52" s="98"/>
      <c r="HG52" s="98"/>
      <c r="HH52" s="98"/>
      <c r="HI52" s="98"/>
      <c r="HJ52" s="98">
        <f>データ!BJ7</f>
        <v>66.900000000000006</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f>データ!BQ7</f>
        <v>8019</v>
      </c>
      <c r="JD52" s="97"/>
      <c r="JE52" s="97"/>
      <c r="JF52" s="97"/>
      <c r="JG52" s="97"/>
      <c r="JH52" s="97"/>
      <c r="JI52" s="97"/>
      <c r="JJ52" s="97"/>
      <c r="JK52" s="97"/>
      <c r="JL52" s="97"/>
      <c r="JM52" s="97"/>
      <c r="JN52" s="97"/>
      <c r="JO52" s="97"/>
      <c r="JP52" s="97"/>
      <c r="JQ52" s="97"/>
      <c r="JR52" s="97"/>
      <c r="JS52" s="97"/>
      <c r="JT52" s="97"/>
      <c r="JU52" s="97"/>
      <c r="JV52" s="97">
        <f>データ!BR7</f>
        <v>3355</v>
      </c>
      <c r="JW52" s="97"/>
      <c r="JX52" s="97"/>
      <c r="JY52" s="97"/>
      <c r="JZ52" s="97"/>
      <c r="KA52" s="97"/>
      <c r="KB52" s="97"/>
      <c r="KC52" s="97"/>
      <c r="KD52" s="97"/>
      <c r="KE52" s="97"/>
      <c r="KF52" s="97"/>
      <c r="KG52" s="97"/>
      <c r="KH52" s="97"/>
      <c r="KI52" s="97"/>
      <c r="KJ52" s="97"/>
      <c r="KK52" s="97"/>
      <c r="KL52" s="97"/>
      <c r="KM52" s="97"/>
      <c r="KN52" s="97"/>
      <c r="KO52" s="97">
        <f>データ!BS7</f>
        <v>3558</v>
      </c>
      <c r="KP52" s="97"/>
      <c r="KQ52" s="97"/>
      <c r="KR52" s="97"/>
      <c r="KS52" s="97"/>
      <c r="KT52" s="97"/>
      <c r="KU52" s="97"/>
      <c r="KV52" s="97"/>
      <c r="KW52" s="97"/>
      <c r="KX52" s="97"/>
      <c r="KY52" s="97"/>
      <c r="KZ52" s="97"/>
      <c r="LA52" s="97"/>
      <c r="LB52" s="97"/>
      <c r="LC52" s="97"/>
      <c r="LD52" s="97"/>
      <c r="LE52" s="97"/>
      <c r="LF52" s="97"/>
      <c r="LG52" s="97"/>
      <c r="LH52" s="97">
        <f>データ!BT7</f>
        <v>5242</v>
      </c>
      <c r="LI52" s="97"/>
      <c r="LJ52" s="97"/>
      <c r="LK52" s="97"/>
      <c r="LL52" s="97"/>
      <c r="LM52" s="97"/>
      <c r="LN52" s="97"/>
      <c r="LO52" s="97"/>
      <c r="LP52" s="97"/>
      <c r="LQ52" s="97"/>
      <c r="LR52" s="97"/>
      <c r="LS52" s="97"/>
      <c r="LT52" s="97"/>
      <c r="LU52" s="97"/>
      <c r="LV52" s="97"/>
      <c r="LW52" s="97"/>
      <c r="LX52" s="97"/>
      <c r="LY52" s="97"/>
      <c r="LZ52" s="97"/>
      <c r="MA52" s="97">
        <f>データ!BU7</f>
        <v>7227</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76"/>
      <c r="NE52" s="77"/>
      <c r="NF52" s="77"/>
      <c r="NG52" s="77"/>
      <c r="NH52" s="77"/>
      <c r="NI52" s="77"/>
      <c r="NJ52" s="77"/>
      <c r="NK52" s="77"/>
      <c r="NL52" s="77"/>
      <c r="NM52" s="77"/>
      <c r="NN52" s="77"/>
      <c r="NO52" s="77"/>
      <c r="NP52" s="77"/>
      <c r="NQ52" s="77"/>
      <c r="NR52" s="78"/>
    </row>
    <row r="53" spans="1:382" ht="13.5" customHeight="1" x14ac:dyDescent="0.15">
      <c r="A53" s="2"/>
      <c r="B53" s="11"/>
      <c r="C53" s="2"/>
      <c r="D53" s="2"/>
      <c r="E53" s="2"/>
      <c r="F53" s="2"/>
      <c r="G53" s="2"/>
      <c r="H53" s="2"/>
      <c r="I53" s="16"/>
      <c r="J53" s="94" t="s">
        <v>29</v>
      </c>
      <c r="K53" s="95"/>
      <c r="L53" s="95"/>
      <c r="M53" s="95"/>
      <c r="N53" s="95"/>
      <c r="O53" s="95"/>
      <c r="P53" s="95"/>
      <c r="Q53" s="95"/>
      <c r="R53" s="95"/>
      <c r="S53" s="95"/>
      <c r="T53" s="96"/>
      <c r="U53" s="97">
        <f>データ!AZ7</f>
        <v>15</v>
      </c>
      <c r="V53" s="97"/>
      <c r="W53" s="97"/>
      <c r="X53" s="97"/>
      <c r="Y53" s="97"/>
      <c r="Z53" s="97"/>
      <c r="AA53" s="97"/>
      <c r="AB53" s="97"/>
      <c r="AC53" s="97"/>
      <c r="AD53" s="97"/>
      <c r="AE53" s="97"/>
      <c r="AF53" s="97"/>
      <c r="AG53" s="97"/>
      <c r="AH53" s="97"/>
      <c r="AI53" s="97"/>
      <c r="AJ53" s="97"/>
      <c r="AK53" s="97"/>
      <c r="AL53" s="97"/>
      <c r="AM53" s="97"/>
      <c r="AN53" s="97">
        <f>データ!BA7</f>
        <v>407</v>
      </c>
      <c r="AO53" s="97"/>
      <c r="AP53" s="97"/>
      <c r="AQ53" s="97"/>
      <c r="AR53" s="97"/>
      <c r="AS53" s="97"/>
      <c r="AT53" s="97"/>
      <c r="AU53" s="97"/>
      <c r="AV53" s="97"/>
      <c r="AW53" s="97"/>
      <c r="AX53" s="97"/>
      <c r="AY53" s="97"/>
      <c r="AZ53" s="97"/>
      <c r="BA53" s="97"/>
      <c r="BB53" s="97"/>
      <c r="BC53" s="97"/>
      <c r="BD53" s="97"/>
      <c r="BE53" s="97"/>
      <c r="BF53" s="97"/>
      <c r="BG53" s="97">
        <f>データ!BB7</f>
        <v>166</v>
      </c>
      <c r="BH53" s="97"/>
      <c r="BI53" s="97"/>
      <c r="BJ53" s="97"/>
      <c r="BK53" s="97"/>
      <c r="BL53" s="97"/>
      <c r="BM53" s="97"/>
      <c r="BN53" s="97"/>
      <c r="BO53" s="97"/>
      <c r="BP53" s="97"/>
      <c r="BQ53" s="97"/>
      <c r="BR53" s="97"/>
      <c r="BS53" s="97"/>
      <c r="BT53" s="97"/>
      <c r="BU53" s="97"/>
      <c r="BV53" s="97"/>
      <c r="BW53" s="97"/>
      <c r="BX53" s="97"/>
      <c r="BY53" s="97"/>
      <c r="BZ53" s="97">
        <f>データ!BC7</f>
        <v>18</v>
      </c>
      <c r="CA53" s="97"/>
      <c r="CB53" s="97"/>
      <c r="CC53" s="97"/>
      <c r="CD53" s="97"/>
      <c r="CE53" s="97"/>
      <c r="CF53" s="97"/>
      <c r="CG53" s="97"/>
      <c r="CH53" s="97"/>
      <c r="CI53" s="97"/>
      <c r="CJ53" s="97"/>
      <c r="CK53" s="97"/>
      <c r="CL53" s="97"/>
      <c r="CM53" s="97"/>
      <c r="CN53" s="97"/>
      <c r="CO53" s="97"/>
      <c r="CP53" s="97"/>
      <c r="CQ53" s="97"/>
      <c r="CR53" s="97"/>
      <c r="CS53" s="97">
        <f>データ!BD7</f>
        <v>18</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f>データ!BK7</f>
        <v>33.6</v>
      </c>
      <c r="EM53" s="98"/>
      <c r="EN53" s="98"/>
      <c r="EO53" s="98"/>
      <c r="EP53" s="98"/>
      <c r="EQ53" s="98"/>
      <c r="ER53" s="98"/>
      <c r="ES53" s="98"/>
      <c r="ET53" s="98"/>
      <c r="EU53" s="98"/>
      <c r="EV53" s="98"/>
      <c r="EW53" s="98"/>
      <c r="EX53" s="98"/>
      <c r="EY53" s="98"/>
      <c r="EZ53" s="98"/>
      <c r="FA53" s="98"/>
      <c r="FB53" s="98"/>
      <c r="FC53" s="98"/>
      <c r="FD53" s="98"/>
      <c r="FE53" s="98">
        <f>データ!BL7</f>
        <v>-122.5</v>
      </c>
      <c r="FF53" s="98"/>
      <c r="FG53" s="98"/>
      <c r="FH53" s="98"/>
      <c r="FI53" s="98"/>
      <c r="FJ53" s="98"/>
      <c r="FK53" s="98"/>
      <c r="FL53" s="98"/>
      <c r="FM53" s="98"/>
      <c r="FN53" s="98"/>
      <c r="FO53" s="98"/>
      <c r="FP53" s="98"/>
      <c r="FQ53" s="98"/>
      <c r="FR53" s="98"/>
      <c r="FS53" s="98"/>
      <c r="FT53" s="98"/>
      <c r="FU53" s="98"/>
      <c r="FV53" s="98"/>
      <c r="FW53" s="98"/>
      <c r="FX53" s="98">
        <f>データ!BM7</f>
        <v>8.5</v>
      </c>
      <c r="FY53" s="98"/>
      <c r="FZ53" s="98"/>
      <c r="GA53" s="98"/>
      <c r="GB53" s="98"/>
      <c r="GC53" s="98"/>
      <c r="GD53" s="98"/>
      <c r="GE53" s="98"/>
      <c r="GF53" s="98"/>
      <c r="GG53" s="98"/>
      <c r="GH53" s="98"/>
      <c r="GI53" s="98"/>
      <c r="GJ53" s="98"/>
      <c r="GK53" s="98"/>
      <c r="GL53" s="98"/>
      <c r="GM53" s="98"/>
      <c r="GN53" s="98"/>
      <c r="GO53" s="98"/>
      <c r="GP53" s="98"/>
      <c r="GQ53" s="98">
        <f>データ!BN7</f>
        <v>26.6</v>
      </c>
      <c r="GR53" s="98"/>
      <c r="GS53" s="98"/>
      <c r="GT53" s="98"/>
      <c r="GU53" s="98"/>
      <c r="GV53" s="98"/>
      <c r="GW53" s="98"/>
      <c r="GX53" s="98"/>
      <c r="GY53" s="98"/>
      <c r="GZ53" s="98"/>
      <c r="HA53" s="98"/>
      <c r="HB53" s="98"/>
      <c r="HC53" s="98"/>
      <c r="HD53" s="98"/>
      <c r="HE53" s="98"/>
      <c r="HF53" s="98"/>
      <c r="HG53" s="98"/>
      <c r="HH53" s="98"/>
      <c r="HI53" s="98"/>
      <c r="HJ53" s="98">
        <f>データ!BO7</f>
        <v>36.5</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f>データ!BV7</f>
        <v>7940</v>
      </c>
      <c r="JD53" s="97"/>
      <c r="JE53" s="97"/>
      <c r="JF53" s="97"/>
      <c r="JG53" s="97"/>
      <c r="JH53" s="97"/>
      <c r="JI53" s="97"/>
      <c r="JJ53" s="97"/>
      <c r="JK53" s="97"/>
      <c r="JL53" s="97"/>
      <c r="JM53" s="97"/>
      <c r="JN53" s="97"/>
      <c r="JO53" s="97"/>
      <c r="JP53" s="97"/>
      <c r="JQ53" s="97"/>
      <c r="JR53" s="97"/>
      <c r="JS53" s="97"/>
      <c r="JT53" s="97"/>
      <c r="JU53" s="97"/>
      <c r="JV53" s="97">
        <f>データ!BW7</f>
        <v>2576</v>
      </c>
      <c r="JW53" s="97"/>
      <c r="JX53" s="97"/>
      <c r="JY53" s="97"/>
      <c r="JZ53" s="97"/>
      <c r="KA53" s="97"/>
      <c r="KB53" s="97"/>
      <c r="KC53" s="97"/>
      <c r="KD53" s="97"/>
      <c r="KE53" s="97"/>
      <c r="KF53" s="97"/>
      <c r="KG53" s="97"/>
      <c r="KH53" s="97"/>
      <c r="KI53" s="97"/>
      <c r="KJ53" s="97"/>
      <c r="KK53" s="97"/>
      <c r="KL53" s="97"/>
      <c r="KM53" s="97"/>
      <c r="KN53" s="97"/>
      <c r="KO53" s="97">
        <f>データ!BX7</f>
        <v>4153</v>
      </c>
      <c r="KP53" s="97"/>
      <c r="KQ53" s="97"/>
      <c r="KR53" s="97"/>
      <c r="KS53" s="97"/>
      <c r="KT53" s="97"/>
      <c r="KU53" s="97"/>
      <c r="KV53" s="97"/>
      <c r="KW53" s="97"/>
      <c r="KX53" s="97"/>
      <c r="KY53" s="97"/>
      <c r="KZ53" s="97"/>
      <c r="LA53" s="97"/>
      <c r="LB53" s="97"/>
      <c r="LC53" s="97"/>
      <c r="LD53" s="97"/>
      <c r="LE53" s="97"/>
      <c r="LF53" s="97"/>
      <c r="LG53" s="97"/>
      <c r="LH53" s="97">
        <f>データ!BY7</f>
        <v>6140</v>
      </c>
      <c r="LI53" s="97"/>
      <c r="LJ53" s="97"/>
      <c r="LK53" s="97"/>
      <c r="LL53" s="97"/>
      <c r="LM53" s="97"/>
      <c r="LN53" s="97"/>
      <c r="LO53" s="97"/>
      <c r="LP53" s="97"/>
      <c r="LQ53" s="97"/>
      <c r="LR53" s="97"/>
      <c r="LS53" s="97"/>
      <c r="LT53" s="97"/>
      <c r="LU53" s="97"/>
      <c r="LV53" s="97"/>
      <c r="LW53" s="97"/>
      <c r="LX53" s="97"/>
      <c r="LY53" s="97"/>
      <c r="LZ53" s="97"/>
      <c r="MA53" s="97">
        <f>データ!BZ7</f>
        <v>9395</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76"/>
      <c r="NE53" s="77"/>
      <c r="NF53" s="77"/>
      <c r="NG53" s="77"/>
      <c r="NH53" s="77"/>
      <c r="NI53" s="77"/>
      <c r="NJ53" s="77"/>
      <c r="NK53" s="77"/>
      <c r="NL53" s="77"/>
      <c r="NM53" s="77"/>
      <c r="NN53" s="77"/>
      <c r="NO53" s="77"/>
      <c r="NP53" s="77"/>
      <c r="NQ53" s="77"/>
      <c r="NR53" s="78"/>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6"/>
      <c r="NE54" s="77"/>
      <c r="NF54" s="77"/>
      <c r="NG54" s="77"/>
      <c r="NH54" s="77"/>
      <c r="NI54" s="77"/>
      <c r="NJ54" s="77"/>
      <c r="NK54" s="77"/>
      <c r="NL54" s="77"/>
      <c r="NM54" s="77"/>
      <c r="NN54" s="77"/>
      <c r="NO54" s="77"/>
      <c r="NP54" s="77"/>
      <c r="NQ54" s="77"/>
      <c r="NR54" s="78"/>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6"/>
      <c r="NE55" s="77"/>
      <c r="NF55" s="77"/>
      <c r="NG55" s="77"/>
      <c r="NH55" s="77"/>
      <c r="NI55" s="77"/>
      <c r="NJ55" s="77"/>
      <c r="NK55" s="77"/>
      <c r="NL55" s="77"/>
      <c r="NM55" s="77"/>
      <c r="NN55" s="77"/>
      <c r="NO55" s="77"/>
      <c r="NP55" s="77"/>
      <c r="NQ55" s="77"/>
      <c r="NR55" s="78"/>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6"/>
      <c r="NE56" s="77"/>
      <c r="NF56" s="77"/>
      <c r="NG56" s="77"/>
      <c r="NH56" s="77"/>
      <c r="NI56" s="77"/>
      <c r="NJ56" s="77"/>
      <c r="NK56" s="77"/>
      <c r="NL56" s="77"/>
      <c r="NM56" s="77"/>
      <c r="NN56" s="77"/>
      <c r="NO56" s="77"/>
      <c r="NP56" s="77"/>
      <c r="NQ56" s="77"/>
      <c r="NR56" s="78"/>
    </row>
    <row r="57" spans="1:382" ht="13.5" customHeight="1" x14ac:dyDescent="0.15">
      <c r="A57" s="2"/>
      <c r="B57" s="25"/>
      <c r="NB57" s="26"/>
      <c r="NC57" s="2"/>
      <c r="ND57" s="76"/>
      <c r="NE57" s="77"/>
      <c r="NF57" s="77"/>
      <c r="NG57" s="77"/>
      <c r="NH57" s="77"/>
      <c r="NI57" s="77"/>
      <c r="NJ57" s="77"/>
      <c r="NK57" s="77"/>
      <c r="NL57" s="77"/>
      <c r="NM57" s="77"/>
      <c r="NN57" s="77"/>
      <c r="NO57" s="77"/>
      <c r="NP57" s="77"/>
      <c r="NQ57" s="77"/>
      <c r="NR57" s="78"/>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6"/>
      <c r="NE58" s="77"/>
      <c r="NF58" s="77"/>
      <c r="NG58" s="77"/>
      <c r="NH58" s="77"/>
      <c r="NI58" s="77"/>
      <c r="NJ58" s="77"/>
      <c r="NK58" s="77"/>
      <c r="NL58" s="77"/>
      <c r="NM58" s="77"/>
      <c r="NN58" s="77"/>
      <c r="NO58" s="77"/>
      <c r="NP58" s="77"/>
      <c r="NQ58" s="77"/>
      <c r="NR58" s="78"/>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5" customHeight="1" x14ac:dyDescent="0.15">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76"/>
      <c r="NE60" s="77"/>
      <c r="NF60" s="77"/>
      <c r="NG60" s="77"/>
      <c r="NH60" s="77"/>
      <c r="NI60" s="77"/>
      <c r="NJ60" s="77"/>
      <c r="NK60" s="77"/>
      <c r="NL60" s="77"/>
      <c r="NM60" s="77"/>
      <c r="NN60" s="77"/>
      <c r="NO60" s="77"/>
      <c r="NP60" s="77"/>
      <c r="NQ60" s="77"/>
      <c r="NR60" s="78"/>
    </row>
    <row r="61" spans="1:382" ht="13.5" customHeight="1" x14ac:dyDescent="0.15">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76"/>
      <c r="NE61" s="77"/>
      <c r="NF61" s="77"/>
      <c r="NG61" s="77"/>
      <c r="NH61" s="77"/>
      <c r="NI61" s="77"/>
      <c r="NJ61" s="77"/>
      <c r="NK61" s="77"/>
      <c r="NL61" s="77"/>
      <c r="NM61" s="77"/>
      <c r="NN61" s="77"/>
      <c r="NO61" s="77"/>
      <c r="NP61" s="77"/>
      <c r="NQ61" s="77"/>
      <c r="NR61" s="78"/>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6"/>
      <c r="NE62" s="77"/>
      <c r="NF62" s="77"/>
      <c r="NG62" s="77"/>
      <c r="NH62" s="77"/>
      <c r="NI62" s="77"/>
      <c r="NJ62" s="77"/>
      <c r="NK62" s="77"/>
      <c r="NL62" s="77"/>
      <c r="NM62" s="77"/>
      <c r="NN62" s="77"/>
      <c r="NO62" s="77"/>
      <c r="NP62" s="77"/>
      <c r="NQ62" s="77"/>
      <c r="NR62" s="78"/>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6"/>
      <c r="NE63" s="77"/>
      <c r="NF63" s="77"/>
      <c r="NG63" s="77"/>
      <c r="NH63" s="77"/>
      <c r="NI63" s="77"/>
      <c r="NJ63" s="77"/>
      <c r="NK63" s="77"/>
      <c r="NL63" s="77"/>
      <c r="NM63" s="77"/>
      <c r="NN63" s="77"/>
      <c r="NO63" s="77"/>
      <c r="NP63" s="77"/>
      <c r="NQ63" s="77"/>
      <c r="NR63" s="78"/>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79"/>
      <c r="NE64" s="80"/>
      <c r="NF64" s="80"/>
      <c r="NG64" s="80"/>
      <c r="NH64" s="80"/>
      <c r="NI64" s="80"/>
      <c r="NJ64" s="80"/>
      <c r="NK64" s="80"/>
      <c r="NL64" s="80"/>
      <c r="NM64" s="80"/>
      <c r="NN64" s="80"/>
      <c r="NO64" s="80"/>
      <c r="NP64" s="80"/>
      <c r="NQ64" s="80"/>
      <c r="NR64" s="81"/>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137</v>
      </c>
      <c r="NE66" s="77"/>
      <c r="NF66" s="77"/>
      <c r="NG66" s="77"/>
      <c r="NH66" s="77"/>
      <c r="NI66" s="77"/>
      <c r="NJ66" s="77"/>
      <c r="NK66" s="77"/>
      <c r="NL66" s="77"/>
      <c r="NM66" s="77"/>
      <c r="NN66" s="77"/>
      <c r="NO66" s="77"/>
      <c r="NP66" s="77"/>
      <c r="NQ66" s="77"/>
      <c r="NR66" s="78"/>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74311</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15">
      <c r="A76" s="2"/>
      <c r="B76" s="11"/>
      <c r="C76" s="2"/>
      <c r="D76" s="2"/>
      <c r="E76" s="2"/>
      <c r="F76" s="2"/>
      <c r="I76" s="2"/>
      <c r="J76" s="2"/>
      <c r="K76" s="2"/>
      <c r="L76" s="2"/>
      <c r="M76" s="2"/>
      <c r="N76" s="2"/>
      <c r="O76" s="2"/>
      <c r="P76" s="2"/>
      <c r="Q76" s="2"/>
      <c r="R76" s="91" t="str">
        <f>データ!$B$11</f>
        <v>R01</v>
      </c>
      <c r="S76" s="92"/>
      <c r="T76" s="92"/>
      <c r="U76" s="92"/>
      <c r="V76" s="92"/>
      <c r="W76" s="92"/>
      <c r="X76" s="92"/>
      <c r="Y76" s="92"/>
      <c r="Z76" s="92"/>
      <c r="AA76" s="92"/>
      <c r="AB76" s="92"/>
      <c r="AC76" s="92"/>
      <c r="AD76" s="92"/>
      <c r="AE76" s="92"/>
      <c r="AF76" s="93"/>
      <c r="AG76" s="91" t="str">
        <f>データ!$C$11</f>
        <v>R02</v>
      </c>
      <c r="AH76" s="92"/>
      <c r="AI76" s="92"/>
      <c r="AJ76" s="92"/>
      <c r="AK76" s="92"/>
      <c r="AL76" s="92"/>
      <c r="AM76" s="92"/>
      <c r="AN76" s="92"/>
      <c r="AO76" s="92"/>
      <c r="AP76" s="92"/>
      <c r="AQ76" s="92"/>
      <c r="AR76" s="92"/>
      <c r="AS76" s="92"/>
      <c r="AT76" s="92"/>
      <c r="AU76" s="93"/>
      <c r="AV76" s="91" t="str">
        <f>データ!$D$11</f>
        <v>R03</v>
      </c>
      <c r="AW76" s="92"/>
      <c r="AX76" s="92"/>
      <c r="AY76" s="92"/>
      <c r="AZ76" s="92"/>
      <c r="BA76" s="92"/>
      <c r="BB76" s="92"/>
      <c r="BC76" s="92"/>
      <c r="BD76" s="92"/>
      <c r="BE76" s="92"/>
      <c r="BF76" s="92"/>
      <c r="BG76" s="92"/>
      <c r="BH76" s="92"/>
      <c r="BI76" s="92"/>
      <c r="BJ76" s="93"/>
      <c r="BK76" s="91" t="str">
        <f>データ!$E$11</f>
        <v>R04</v>
      </c>
      <c r="BL76" s="92"/>
      <c r="BM76" s="92"/>
      <c r="BN76" s="92"/>
      <c r="BO76" s="92"/>
      <c r="BP76" s="92"/>
      <c r="BQ76" s="92"/>
      <c r="BR76" s="92"/>
      <c r="BS76" s="92"/>
      <c r="BT76" s="92"/>
      <c r="BU76" s="92"/>
      <c r="BV76" s="92"/>
      <c r="BW76" s="92"/>
      <c r="BX76" s="92"/>
      <c r="BY76" s="93"/>
      <c r="BZ76" s="91" t="str">
        <f>データ!$F$11</f>
        <v>R05</v>
      </c>
      <c r="CA76" s="92"/>
      <c r="CB76" s="92"/>
      <c r="CC76" s="92"/>
      <c r="CD76" s="92"/>
      <c r="CE76" s="92"/>
      <c r="CF76" s="92"/>
      <c r="CG76" s="92"/>
      <c r="CH76" s="92"/>
      <c r="CI76" s="92"/>
      <c r="CJ76" s="92"/>
      <c r="CK76" s="92"/>
      <c r="CL76" s="92"/>
      <c r="CM76" s="92"/>
      <c r="CN76" s="93"/>
      <c r="CO76" s="2"/>
      <c r="CP76" s="2"/>
      <c r="CQ76" s="2"/>
      <c r="CR76" s="2"/>
      <c r="CS76" s="2"/>
      <c r="CT76" s="2"/>
      <c r="CU76" s="2"/>
      <c r="CV76" s="82">
        <f>データ!CN7</f>
        <v>0</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R01</v>
      </c>
      <c r="GM76" s="92"/>
      <c r="GN76" s="92"/>
      <c r="GO76" s="92"/>
      <c r="GP76" s="92"/>
      <c r="GQ76" s="92"/>
      <c r="GR76" s="92"/>
      <c r="GS76" s="92"/>
      <c r="GT76" s="92"/>
      <c r="GU76" s="92"/>
      <c r="GV76" s="92"/>
      <c r="GW76" s="92"/>
      <c r="GX76" s="92"/>
      <c r="GY76" s="92"/>
      <c r="GZ76" s="93"/>
      <c r="HA76" s="91" t="str">
        <f>データ!$C$11</f>
        <v>R02</v>
      </c>
      <c r="HB76" s="92"/>
      <c r="HC76" s="92"/>
      <c r="HD76" s="92"/>
      <c r="HE76" s="92"/>
      <c r="HF76" s="92"/>
      <c r="HG76" s="92"/>
      <c r="HH76" s="92"/>
      <c r="HI76" s="92"/>
      <c r="HJ76" s="92"/>
      <c r="HK76" s="92"/>
      <c r="HL76" s="92"/>
      <c r="HM76" s="92"/>
      <c r="HN76" s="92"/>
      <c r="HO76" s="93"/>
      <c r="HP76" s="91" t="str">
        <f>データ!$D$11</f>
        <v>R03</v>
      </c>
      <c r="HQ76" s="92"/>
      <c r="HR76" s="92"/>
      <c r="HS76" s="92"/>
      <c r="HT76" s="92"/>
      <c r="HU76" s="92"/>
      <c r="HV76" s="92"/>
      <c r="HW76" s="92"/>
      <c r="HX76" s="92"/>
      <c r="HY76" s="92"/>
      <c r="HZ76" s="92"/>
      <c r="IA76" s="92"/>
      <c r="IB76" s="92"/>
      <c r="IC76" s="92"/>
      <c r="ID76" s="93"/>
      <c r="IE76" s="91" t="str">
        <f>データ!$E$11</f>
        <v>R04</v>
      </c>
      <c r="IF76" s="92"/>
      <c r="IG76" s="92"/>
      <c r="IH76" s="92"/>
      <c r="II76" s="92"/>
      <c r="IJ76" s="92"/>
      <c r="IK76" s="92"/>
      <c r="IL76" s="92"/>
      <c r="IM76" s="92"/>
      <c r="IN76" s="92"/>
      <c r="IO76" s="92"/>
      <c r="IP76" s="92"/>
      <c r="IQ76" s="92"/>
      <c r="IR76" s="92"/>
      <c r="IS76" s="93"/>
      <c r="IT76" s="91" t="str">
        <f>データ!$F$11</f>
        <v>R05</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R01</v>
      </c>
      <c r="KB76" s="92"/>
      <c r="KC76" s="92"/>
      <c r="KD76" s="92"/>
      <c r="KE76" s="92"/>
      <c r="KF76" s="92"/>
      <c r="KG76" s="92"/>
      <c r="KH76" s="92"/>
      <c r="KI76" s="92"/>
      <c r="KJ76" s="92"/>
      <c r="KK76" s="92"/>
      <c r="KL76" s="92"/>
      <c r="KM76" s="92"/>
      <c r="KN76" s="92"/>
      <c r="KO76" s="93"/>
      <c r="KP76" s="91" t="str">
        <f>データ!$C$11</f>
        <v>R02</v>
      </c>
      <c r="KQ76" s="92"/>
      <c r="KR76" s="92"/>
      <c r="KS76" s="92"/>
      <c r="KT76" s="92"/>
      <c r="KU76" s="92"/>
      <c r="KV76" s="92"/>
      <c r="KW76" s="92"/>
      <c r="KX76" s="92"/>
      <c r="KY76" s="92"/>
      <c r="KZ76" s="92"/>
      <c r="LA76" s="92"/>
      <c r="LB76" s="92"/>
      <c r="LC76" s="92"/>
      <c r="LD76" s="93"/>
      <c r="LE76" s="91" t="str">
        <f>データ!$D$11</f>
        <v>R03</v>
      </c>
      <c r="LF76" s="92"/>
      <c r="LG76" s="92"/>
      <c r="LH76" s="92"/>
      <c r="LI76" s="92"/>
      <c r="LJ76" s="92"/>
      <c r="LK76" s="92"/>
      <c r="LL76" s="92"/>
      <c r="LM76" s="92"/>
      <c r="LN76" s="92"/>
      <c r="LO76" s="92"/>
      <c r="LP76" s="92"/>
      <c r="LQ76" s="92"/>
      <c r="LR76" s="92"/>
      <c r="LS76" s="93"/>
      <c r="LT76" s="91" t="str">
        <f>データ!$E$11</f>
        <v>R04</v>
      </c>
      <c r="LU76" s="92"/>
      <c r="LV76" s="92"/>
      <c r="LW76" s="92"/>
      <c r="LX76" s="92"/>
      <c r="LY76" s="92"/>
      <c r="LZ76" s="92"/>
      <c r="MA76" s="92"/>
      <c r="MB76" s="92"/>
      <c r="MC76" s="92"/>
      <c r="MD76" s="92"/>
      <c r="ME76" s="92"/>
      <c r="MF76" s="92"/>
      <c r="MG76" s="92"/>
      <c r="MH76" s="93"/>
      <c r="MI76" s="91" t="str">
        <f>データ!$F$11</f>
        <v>R05</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15">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0</v>
      </c>
      <c r="KB77" s="67"/>
      <c r="KC77" s="67"/>
      <c r="KD77" s="67"/>
      <c r="KE77" s="67"/>
      <c r="KF77" s="67"/>
      <c r="KG77" s="67"/>
      <c r="KH77" s="67"/>
      <c r="KI77" s="67"/>
      <c r="KJ77" s="67"/>
      <c r="KK77" s="67"/>
      <c r="KL77" s="67"/>
      <c r="KM77" s="67"/>
      <c r="KN77" s="67"/>
      <c r="KO77" s="68"/>
      <c r="KP77" s="66">
        <f>データ!DA7</f>
        <v>0</v>
      </c>
      <c r="KQ77" s="67"/>
      <c r="KR77" s="67"/>
      <c r="KS77" s="67"/>
      <c r="KT77" s="67"/>
      <c r="KU77" s="67"/>
      <c r="KV77" s="67"/>
      <c r="KW77" s="67"/>
      <c r="KX77" s="67"/>
      <c r="KY77" s="67"/>
      <c r="KZ77" s="67"/>
      <c r="LA77" s="67"/>
      <c r="LB77" s="67"/>
      <c r="LC77" s="67"/>
      <c r="LD77" s="68"/>
      <c r="LE77" s="66">
        <f>データ!DB7</f>
        <v>0</v>
      </c>
      <c r="LF77" s="67"/>
      <c r="LG77" s="67"/>
      <c r="LH77" s="67"/>
      <c r="LI77" s="67"/>
      <c r="LJ77" s="67"/>
      <c r="LK77" s="67"/>
      <c r="LL77" s="67"/>
      <c r="LM77" s="67"/>
      <c r="LN77" s="67"/>
      <c r="LO77" s="67"/>
      <c r="LP77" s="67"/>
      <c r="LQ77" s="67"/>
      <c r="LR77" s="67"/>
      <c r="LS77" s="68"/>
      <c r="LT77" s="66">
        <f>データ!DC7</f>
        <v>0</v>
      </c>
      <c r="LU77" s="67"/>
      <c r="LV77" s="67"/>
      <c r="LW77" s="67"/>
      <c r="LX77" s="67"/>
      <c r="LY77" s="67"/>
      <c r="LZ77" s="67"/>
      <c r="MA77" s="67"/>
      <c r="MB77" s="67"/>
      <c r="MC77" s="67"/>
      <c r="MD77" s="67"/>
      <c r="ME77" s="67"/>
      <c r="MF77" s="67"/>
      <c r="MG77" s="67"/>
      <c r="MH77" s="68"/>
      <c r="MI77" s="66">
        <f>データ!DD7</f>
        <v>0</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15">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54.4</v>
      </c>
      <c r="KB78" s="67"/>
      <c r="KC78" s="67"/>
      <c r="KD78" s="67"/>
      <c r="KE78" s="67"/>
      <c r="KF78" s="67"/>
      <c r="KG78" s="67"/>
      <c r="KH78" s="67"/>
      <c r="KI78" s="67"/>
      <c r="KJ78" s="67"/>
      <c r="KK78" s="67"/>
      <c r="KL78" s="67"/>
      <c r="KM78" s="67"/>
      <c r="KN78" s="67"/>
      <c r="KO78" s="68"/>
      <c r="KP78" s="66">
        <f>データ!DF7</f>
        <v>70.3</v>
      </c>
      <c r="KQ78" s="67"/>
      <c r="KR78" s="67"/>
      <c r="KS78" s="67"/>
      <c r="KT78" s="67"/>
      <c r="KU78" s="67"/>
      <c r="KV78" s="67"/>
      <c r="KW78" s="67"/>
      <c r="KX78" s="67"/>
      <c r="KY78" s="67"/>
      <c r="KZ78" s="67"/>
      <c r="LA78" s="67"/>
      <c r="LB78" s="67"/>
      <c r="LC78" s="67"/>
      <c r="LD78" s="68"/>
      <c r="LE78" s="66">
        <f>データ!DG7</f>
        <v>70</v>
      </c>
      <c r="LF78" s="67"/>
      <c r="LG78" s="67"/>
      <c r="LH78" s="67"/>
      <c r="LI78" s="67"/>
      <c r="LJ78" s="67"/>
      <c r="LK78" s="67"/>
      <c r="LL78" s="67"/>
      <c r="LM78" s="67"/>
      <c r="LN78" s="67"/>
      <c r="LO78" s="67"/>
      <c r="LP78" s="67"/>
      <c r="LQ78" s="67"/>
      <c r="LR78" s="67"/>
      <c r="LS78" s="68"/>
      <c r="LT78" s="66">
        <f>データ!DH7</f>
        <v>47.6</v>
      </c>
      <c r="LU78" s="67"/>
      <c r="LV78" s="67"/>
      <c r="LW78" s="67"/>
      <c r="LX78" s="67"/>
      <c r="LY78" s="67"/>
      <c r="LZ78" s="67"/>
      <c r="MA78" s="67"/>
      <c r="MB78" s="67"/>
      <c r="MC78" s="67"/>
      <c r="MD78" s="67"/>
      <c r="ME78" s="67"/>
      <c r="MF78" s="67"/>
      <c r="MG78" s="67"/>
      <c r="MH78" s="68"/>
      <c r="MI78" s="66">
        <f>データ!DI7</f>
        <v>36.1</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【1,905.8】</v>
      </c>
      <c r="C88" s="34" t="str">
        <f>データ!AT6</f>
        <v>【3.9】</v>
      </c>
      <c r="D88" s="34" t="str">
        <f>データ!BE6</f>
        <v>【127】</v>
      </c>
      <c r="E88" s="34" t="str">
        <f>データ!DU6</f>
        <v>【210.9】</v>
      </c>
      <c r="F88" s="34" t="str">
        <f>データ!BP6</f>
        <v>【△55.6】</v>
      </c>
      <c r="G88" s="34" t="str">
        <f>データ!CA6</f>
        <v>【12,639】</v>
      </c>
      <c r="H88" s="34" t="str">
        <f>データ!CL6</f>
        <v xml:space="preserve"> </v>
      </c>
      <c r="I88" s="34" t="s">
        <v>48</v>
      </c>
      <c r="J88" s="34" t="s">
        <v>49</v>
      </c>
      <c r="K88" s="34" t="str">
        <f>データ!CY6</f>
        <v xml:space="preserve"> </v>
      </c>
      <c r="L88" s="34" t="str">
        <f>データ!DJ6</f>
        <v>【79.0】</v>
      </c>
      <c r="M88" s="35"/>
      <c r="N88" s="35"/>
      <c r="O88" s="35"/>
      <c r="P88" s="35"/>
      <c r="Q88" s="35"/>
      <c r="R88" s="35"/>
      <c r="S88" s="35"/>
      <c r="T88" s="35"/>
      <c r="U88" s="35"/>
      <c r="V88" s="35"/>
      <c r="W88" s="35"/>
      <c r="X88" s="35"/>
      <c r="Y88" s="35"/>
      <c r="Z88" s="36"/>
      <c r="AA88" s="36"/>
      <c r="AB88" s="36"/>
      <c r="AC88" s="36"/>
    </row>
  </sheetData>
  <sheetProtection algorithmName="SHA-512" hashValue="GD0H6L0FSJenZ4CUqlmjZb1DyQ3rzpd2hWBbs1meSad7u2nEedgEZovBpFwQV2f8/9Gat2Ibz+3uOEmyQjfHgA==" saltValue="gvWdHSPv0bX0OsNkRC6/vw=="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50</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51</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52</v>
      </c>
      <c r="B3" s="38" t="s">
        <v>53</v>
      </c>
      <c r="C3" s="38" t="s">
        <v>54</v>
      </c>
      <c r="D3" s="38" t="s">
        <v>55</v>
      </c>
      <c r="E3" s="38" t="s">
        <v>56</v>
      </c>
      <c r="F3" s="38" t="s">
        <v>57</v>
      </c>
      <c r="G3" s="38" t="s">
        <v>58</v>
      </c>
      <c r="H3" s="138" t="s">
        <v>59</v>
      </c>
      <c r="I3" s="139"/>
      <c r="J3" s="139"/>
      <c r="K3" s="139"/>
      <c r="L3" s="139"/>
      <c r="M3" s="139"/>
      <c r="N3" s="139"/>
      <c r="O3" s="139"/>
      <c r="P3" s="139"/>
      <c r="Q3" s="139"/>
      <c r="R3" s="139"/>
      <c r="S3" s="139"/>
      <c r="T3" s="139"/>
      <c r="U3" s="139"/>
      <c r="V3" s="139"/>
      <c r="W3" s="139"/>
      <c r="X3" s="139"/>
      <c r="Y3" s="39" t="s">
        <v>60</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61</v>
      </c>
      <c r="CP3" s="40"/>
      <c r="CQ3" s="40"/>
      <c r="CR3" s="40"/>
      <c r="CS3" s="40"/>
      <c r="CT3" s="40"/>
      <c r="CU3" s="40"/>
      <c r="CV3" s="40"/>
      <c r="CW3" s="40"/>
      <c r="CX3" s="40"/>
      <c r="CY3" s="40"/>
      <c r="CZ3" s="44"/>
      <c r="DA3" s="40"/>
      <c r="DB3" s="40"/>
      <c r="DC3" s="40"/>
      <c r="DD3" s="40"/>
      <c r="DE3" s="40"/>
      <c r="DF3" s="40"/>
      <c r="DG3" s="40"/>
      <c r="DH3" s="40"/>
      <c r="DI3" s="40"/>
      <c r="DJ3" s="42"/>
      <c r="DK3" s="40" t="s">
        <v>25</v>
      </c>
      <c r="DL3" s="40"/>
      <c r="DM3" s="40"/>
      <c r="DN3" s="40"/>
      <c r="DO3" s="40"/>
      <c r="DP3" s="40"/>
      <c r="DQ3" s="40"/>
      <c r="DR3" s="40"/>
      <c r="DS3" s="40"/>
      <c r="DT3" s="40"/>
      <c r="DU3" s="42"/>
    </row>
    <row r="4" spans="1:125" x14ac:dyDescent="0.15">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15">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100</v>
      </c>
      <c r="AK5" s="47" t="s">
        <v>101</v>
      </c>
      <c r="AL5" s="47" t="s">
        <v>102</v>
      </c>
      <c r="AM5" s="47" t="s">
        <v>92</v>
      </c>
      <c r="AN5" s="47" t="s">
        <v>93</v>
      </c>
      <c r="AO5" s="47" t="s">
        <v>94</v>
      </c>
      <c r="AP5" s="47" t="s">
        <v>95</v>
      </c>
      <c r="AQ5" s="47" t="s">
        <v>96</v>
      </c>
      <c r="AR5" s="47" t="s">
        <v>97</v>
      </c>
      <c r="AS5" s="47" t="s">
        <v>98</v>
      </c>
      <c r="AT5" s="47" t="s">
        <v>99</v>
      </c>
      <c r="AU5" s="47" t="s">
        <v>103</v>
      </c>
      <c r="AV5" s="47" t="s">
        <v>104</v>
      </c>
      <c r="AW5" s="47" t="s">
        <v>105</v>
      </c>
      <c r="AX5" s="47" t="s">
        <v>106</v>
      </c>
      <c r="AY5" s="47" t="s">
        <v>107</v>
      </c>
      <c r="AZ5" s="47" t="s">
        <v>94</v>
      </c>
      <c r="BA5" s="47" t="s">
        <v>95</v>
      </c>
      <c r="BB5" s="47" t="s">
        <v>96</v>
      </c>
      <c r="BC5" s="47" t="s">
        <v>97</v>
      </c>
      <c r="BD5" s="47" t="s">
        <v>98</v>
      </c>
      <c r="BE5" s="47" t="s">
        <v>99</v>
      </c>
      <c r="BF5" s="47" t="s">
        <v>108</v>
      </c>
      <c r="BG5" s="47" t="s">
        <v>104</v>
      </c>
      <c r="BH5" s="47" t="s">
        <v>91</v>
      </c>
      <c r="BI5" s="47" t="s">
        <v>92</v>
      </c>
      <c r="BJ5" s="47" t="s">
        <v>93</v>
      </c>
      <c r="BK5" s="47" t="s">
        <v>94</v>
      </c>
      <c r="BL5" s="47" t="s">
        <v>95</v>
      </c>
      <c r="BM5" s="47" t="s">
        <v>96</v>
      </c>
      <c r="BN5" s="47" t="s">
        <v>97</v>
      </c>
      <c r="BO5" s="47" t="s">
        <v>98</v>
      </c>
      <c r="BP5" s="47" t="s">
        <v>99</v>
      </c>
      <c r="BQ5" s="47" t="s">
        <v>89</v>
      </c>
      <c r="BR5" s="47" t="s">
        <v>101</v>
      </c>
      <c r="BS5" s="47" t="s">
        <v>105</v>
      </c>
      <c r="BT5" s="47" t="s">
        <v>92</v>
      </c>
      <c r="BU5" s="47" t="s">
        <v>93</v>
      </c>
      <c r="BV5" s="47" t="s">
        <v>94</v>
      </c>
      <c r="BW5" s="47" t="s">
        <v>95</v>
      </c>
      <c r="BX5" s="47" t="s">
        <v>96</v>
      </c>
      <c r="BY5" s="47" t="s">
        <v>97</v>
      </c>
      <c r="BZ5" s="47" t="s">
        <v>98</v>
      </c>
      <c r="CA5" s="47" t="s">
        <v>99</v>
      </c>
      <c r="CB5" s="47" t="s">
        <v>108</v>
      </c>
      <c r="CC5" s="47" t="s">
        <v>104</v>
      </c>
      <c r="CD5" s="47" t="s">
        <v>105</v>
      </c>
      <c r="CE5" s="47" t="s">
        <v>109</v>
      </c>
      <c r="CF5" s="47" t="s">
        <v>93</v>
      </c>
      <c r="CG5" s="47" t="s">
        <v>94</v>
      </c>
      <c r="CH5" s="47" t="s">
        <v>95</v>
      </c>
      <c r="CI5" s="47" t="s">
        <v>96</v>
      </c>
      <c r="CJ5" s="47" t="s">
        <v>97</v>
      </c>
      <c r="CK5" s="47" t="s">
        <v>98</v>
      </c>
      <c r="CL5" s="47" t="s">
        <v>99</v>
      </c>
      <c r="CM5" s="145"/>
      <c r="CN5" s="145"/>
      <c r="CO5" s="47" t="s">
        <v>89</v>
      </c>
      <c r="CP5" s="47" t="s">
        <v>101</v>
      </c>
      <c r="CQ5" s="47" t="s">
        <v>105</v>
      </c>
      <c r="CR5" s="47" t="s">
        <v>110</v>
      </c>
      <c r="CS5" s="47" t="s">
        <v>111</v>
      </c>
      <c r="CT5" s="47" t="s">
        <v>94</v>
      </c>
      <c r="CU5" s="47" t="s">
        <v>95</v>
      </c>
      <c r="CV5" s="47" t="s">
        <v>96</v>
      </c>
      <c r="CW5" s="47" t="s">
        <v>97</v>
      </c>
      <c r="CX5" s="47" t="s">
        <v>98</v>
      </c>
      <c r="CY5" s="47" t="s">
        <v>99</v>
      </c>
      <c r="CZ5" s="47" t="s">
        <v>100</v>
      </c>
      <c r="DA5" s="47" t="s">
        <v>104</v>
      </c>
      <c r="DB5" s="47" t="s">
        <v>112</v>
      </c>
      <c r="DC5" s="47" t="s">
        <v>110</v>
      </c>
      <c r="DD5" s="47" t="s">
        <v>93</v>
      </c>
      <c r="DE5" s="47" t="s">
        <v>94</v>
      </c>
      <c r="DF5" s="47" t="s">
        <v>95</v>
      </c>
      <c r="DG5" s="47" t="s">
        <v>96</v>
      </c>
      <c r="DH5" s="47" t="s">
        <v>97</v>
      </c>
      <c r="DI5" s="47" t="s">
        <v>98</v>
      </c>
      <c r="DJ5" s="47" t="s">
        <v>35</v>
      </c>
      <c r="DK5" s="47" t="s">
        <v>100</v>
      </c>
      <c r="DL5" s="47" t="s">
        <v>101</v>
      </c>
      <c r="DM5" s="47" t="s">
        <v>112</v>
      </c>
      <c r="DN5" s="47" t="s">
        <v>109</v>
      </c>
      <c r="DO5" s="47" t="s">
        <v>93</v>
      </c>
      <c r="DP5" s="47" t="s">
        <v>94</v>
      </c>
      <c r="DQ5" s="47" t="s">
        <v>95</v>
      </c>
      <c r="DR5" s="47" t="s">
        <v>96</v>
      </c>
      <c r="DS5" s="47" t="s">
        <v>97</v>
      </c>
      <c r="DT5" s="47" t="s">
        <v>98</v>
      </c>
      <c r="DU5" s="47" t="s">
        <v>99</v>
      </c>
    </row>
    <row r="6" spans="1:125" s="54" customFormat="1" x14ac:dyDescent="0.15">
      <c r="A6" s="37" t="s">
        <v>113</v>
      </c>
      <c r="B6" s="48">
        <f>B8</f>
        <v>2023</v>
      </c>
      <c r="C6" s="48">
        <f t="shared" ref="C6:X6" si="1">C8</f>
        <v>262102</v>
      </c>
      <c r="D6" s="48">
        <f t="shared" si="1"/>
        <v>47</v>
      </c>
      <c r="E6" s="48">
        <f t="shared" si="1"/>
        <v>14</v>
      </c>
      <c r="F6" s="48">
        <f t="shared" si="1"/>
        <v>0</v>
      </c>
      <c r="G6" s="48">
        <f t="shared" si="1"/>
        <v>1</v>
      </c>
      <c r="H6" s="48" t="str">
        <f>SUBSTITUTE(H8,"　","")</f>
        <v>京都府八幡市</v>
      </c>
      <c r="I6" s="48" t="str">
        <f t="shared" si="1"/>
        <v>八幡市営駐車場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届出駐車場</v>
      </c>
      <c r="Q6" s="50" t="str">
        <f t="shared" si="1"/>
        <v>広場式</v>
      </c>
      <c r="R6" s="51">
        <f t="shared" si="1"/>
        <v>40</v>
      </c>
      <c r="S6" s="50" t="str">
        <f t="shared" si="1"/>
        <v>駅</v>
      </c>
      <c r="T6" s="50" t="str">
        <f t="shared" si="1"/>
        <v>無</v>
      </c>
      <c r="U6" s="51">
        <f t="shared" si="1"/>
        <v>2380</v>
      </c>
      <c r="V6" s="51">
        <f t="shared" si="1"/>
        <v>72</v>
      </c>
      <c r="W6" s="51">
        <f t="shared" si="1"/>
        <v>100</v>
      </c>
      <c r="X6" s="50" t="str">
        <f t="shared" si="1"/>
        <v>無</v>
      </c>
      <c r="Y6" s="52">
        <f>IF(Y8="-",NA(),Y8)</f>
        <v>351.5</v>
      </c>
      <c r="Z6" s="52">
        <f t="shared" ref="Z6:AH6" si="2">IF(Z8="-",NA(),Z8)</f>
        <v>200.4</v>
      </c>
      <c r="AA6" s="52">
        <f t="shared" si="2"/>
        <v>206.6</v>
      </c>
      <c r="AB6" s="52">
        <f t="shared" si="2"/>
        <v>258.2</v>
      </c>
      <c r="AC6" s="52">
        <f t="shared" si="2"/>
        <v>302.3</v>
      </c>
      <c r="AD6" s="52">
        <f t="shared" si="2"/>
        <v>754.2</v>
      </c>
      <c r="AE6" s="52">
        <f t="shared" si="2"/>
        <v>383.4</v>
      </c>
      <c r="AF6" s="52">
        <f t="shared" si="2"/>
        <v>338.4</v>
      </c>
      <c r="AG6" s="52">
        <f t="shared" si="2"/>
        <v>1268.9000000000001</v>
      </c>
      <c r="AH6" s="52">
        <f t="shared" si="2"/>
        <v>2085.8000000000002</v>
      </c>
      <c r="AI6" s="49" t="str">
        <f>IF(AI8="-","",IF(AI8="-","【-】","【"&amp;SUBSTITUTE(TEXT(AI8,"#,##0.0"),"-","△")&amp;"】"))</f>
        <v>【1,905.8】</v>
      </c>
      <c r="AJ6" s="52">
        <f>IF(AJ8="-",NA(),AJ8)</f>
        <v>0</v>
      </c>
      <c r="AK6" s="52">
        <f t="shared" ref="AK6:AS6" si="3">IF(AK8="-",NA(),AK8)</f>
        <v>0</v>
      </c>
      <c r="AL6" s="52">
        <f t="shared" si="3"/>
        <v>0</v>
      </c>
      <c r="AM6" s="52">
        <f t="shared" si="3"/>
        <v>0</v>
      </c>
      <c r="AN6" s="52">
        <f t="shared" si="3"/>
        <v>0</v>
      </c>
      <c r="AO6" s="52">
        <f t="shared" si="3"/>
        <v>2</v>
      </c>
      <c r="AP6" s="52">
        <f t="shared" si="3"/>
        <v>10.199999999999999</v>
      </c>
      <c r="AQ6" s="52">
        <f t="shared" si="3"/>
        <v>5.0999999999999996</v>
      </c>
      <c r="AR6" s="52">
        <f t="shared" si="3"/>
        <v>1.9</v>
      </c>
      <c r="AS6" s="52">
        <f t="shared" si="3"/>
        <v>3</v>
      </c>
      <c r="AT6" s="49" t="str">
        <f>IF(AT8="-","",IF(AT8="-","【-】","【"&amp;SUBSTITUTE(TEXT(AT8,"#,##0.0"),"-","△")&amp;"】"))</f>
        <v>【3.9】</v>
      </c>
      <c r="AU6" s="53">
        <f>IF(AU8="-",NA(),AU8)</f>
        <v>0</v>
      </c>
      <c r="AV6" s="53">
        <f t="shared" ref="AV6:BD6" si="4">IF(AV8="-",NA(),AV8)</f>
        <v>0</v>
      </c>
      <c r="AW6" s="53">
        <f t="shared" si="4"/>
        <v>0</v>
      </c>
      <c r="AX6" s="53">
        <f t="shared" si="4"/>
        <v>0</v>
      </c>
      <c r="AY6" s="53">
        <f t="shared" si="4"/>
        <v>0</v>
      </c>
      <c r="AZ6" s="53">
        <f t="shared" si="4"/>
        <v>15</v>
      </c>
      <c r="BA6" s="53">
        <f t="shared" si="4"/>
        <v>407</v>
      </c>
      <c r="BB6" s="53">
        <f t="shared" si="4"/>
        <v>166</v>
      </c>
      <c r="BC6" s="53">
        <f t="shared" si="4"/>
        <v>18</v>
      </c>
      <c r="BD6" s="53">
        <f t="shared" si="4"/>
        <v>18</v>
      </c>
      <c r="BE6" s="51" t="str">
        <f>IF(BE8="-","",IF(BE8="-","【-】","【"&amp;SUBSTITUTE(TEXT(BE8,"#,##0"),"-","△")&amp;"】"))</f>
        <v>【127】</v>
      </c>
      <c r="BF6" s="52">
        <f>IF(BF8="-",NA(),BF8)</f>
        <v>71.5</v>
      </c>
      <c r="BG6" s="52">
        <f t="shared" ref="BG6:BO6" si="5">IF(BG8="-",NA(),BG8)</f>
        <v>50.1</v>
      </c>
      <c r="BH6" s="52">
        <f t="shared" si="5"/>
        <v>51.6</v>
      </c>
      <c r="BI6" s="52">
        <f t="shared" si="5"/>
        <v>61.3</v>
      </c>
      <c r="BJ6" s="52">
        <f t="shared" si="5"/>
        <v>66.900000000000006</v>
      </c>
      <c r="BK6" s="52">
        <f t="shared" si="5"/>
        <v>33.6</v>
      </c>
      <c r="BL6" s="52">
        <f t="shared" si="5"/>
        <v>-122.5</v>
      </c>
      <c r="BM6" s="52">
        <f t="shared" si="5"/>
        <v>8.5</v>
      </c>
      <c r="BN6" s="52">
        <f t="shared" si="5"/>
        <v>26.6</v>
      </c>
      <c r="BO6" s="52">
        <f t="shared" si="5"/>
        <v>36.5</v>
      </c>
      <c r="BP6" s="49" t="str">
        <f>IF(BP8="-","",IF(BP8="-","【-】","【"&amp;SUBSTITUTE(TEXT(BP8,"#,##0.0"),"-","△")&amp;"】"))</f>
        <v>【△55.6】</v>
      </c>
      <c r="BQ6" s="53">
        <f>IF(BQ8="-",NA(),BQ8)</f>
        <v>8019</v>
      </c>
      <c r="BR6" s="53">
        <f t="shared" ref="BR6:BZ6" si="6">IF(BR8="-",NA(),BR8)</f>
        <v>3355</v>
      </c>
      <c r="BS6" s="53">
        <f t="shared" si="6"/>
        <v>3558</v>
      </c>
      <c r="BT6" s="53">
        <f t="shared" si="6"/>
        <v>5242</v>
      </c>
      <c r="BU6" s="53">
        <f t="shared" si="6"/>
        <v>7227</v>
      </c>
      <c r="BV6" s="53">
        <f t="shared" si="6"/>
        <v>7940</v>
      </c>
      <c r="BW6" s="53">
        <f t="shared" si="6"/>
        <v>2576</v>
      </c>
      <c r="BX6" s="53">
        <f t="shared" si="6"/>
        <v>4153</v>
      </c>
      <c r="BY6" s="53">
        <f t="shared" si="6"/>
        <v>6140</v>
      </c>
      <c r="BZ6" s="53">
        <f t="shared" si="6"/>
        <v>9395</v>
      </c>
      <c r="CA6" s="51" t="str">
        <f>IF(CA8="-","",IF(CA8="-","【-】","【"&amp;SUBSTITUTE(TEXT(CA8,"#,##0"),"-","△")&amp;"】"))</f>
        <v>【12,639】</v>
      </c>
      <c r="CB6" s="52"/>
      <c r="CC6" s="52"/>
      <c r="CD6" s="52"/>
      <c r="CE6" s="52"/>
      <c r="CF6" s="52"/>
      <c r="CG6" s="52"/>
      <c r="CH6" s="52"/>
      <c r="CI6" s="52"/>
      <c r="CJ6" s="52"/>
      <c r="CK6" s="52"/>
      <c r="CL6" s="49" t="s">
        <v>114</v>
      </c>
      <c r="CM6" s="51">
        <f t="shared" ref="CM6:CN6" si="7">CM8</f>
        <v>74311</v>
      </c>
      <c r="CN6" s="51">
        <f t="shared" si="7"/>
        <v>0</v>
      </c>
      <c r="CO6" s="52"/>
      <c r="CP6" s="52"/>
      <c r="CQ6" s="52"/>
      <c r="CR6" s="52"/>
      <c r="CS6" s="52"/>
      <c r="CT6" s="52"/>
      <c r="CU6" s="52"/>
      <c r="CV6" s="52"/>
      <c r="CW6" s="52"/>
      <c r="CX6" s="52"/>
      <c r="CY6" s="49" t="s">
        <v>115</v>
      </c>
      <c r="CZ6" s="52">
        <f>IF(CZ8="-",NA(),CZ8)</f>
        <v>0</v>
      </c>
      <c r="DA6" s="52">
        <f t="shared" ref="DA6:DI6" si="8">IF(DA8="-",NA(),DA8)</f>
        <v>0</v>
      </c>
      <c r="DB6" s="52">
        <f t="shared" si="8"/>
        <v>0</v>
      </c>
      <c r="DC6" s="52">
        <f t="shared" si="8"/>
        <v>0</v>
      </c>
      <c r="DD6" s="52">
        <f t="shared" si="8"/>
        <v>0</v>
      </c>
      <c r="DE6" s="52">
        <f t="shared" si="8"/>
        <v>54.4</v>
      </c>
      <c r="DF6" s="52">
        <f t="shared" si="8"/>
        <v>70.3</v>
      </c>
      <c r="DG6" s="52">
        <f t="shared" si="8"/>
        <v>70</v>
      </c>
      <c r="DH6" s="52">
        <f t="shared" si="8"/>
        <v>47.6</v>
      </c>
      <c r="DI6" s="52">
        <f t="shared" si="8"/>
        <v>36.1</v>
      </c>
      <c r="DJ6" s="49" t="str">
        <f>IF(DJ8="-","",IF(DJ8="-","【-】","【"&amp;SUBSTITUTE(TEXT(DJ8,"#,##0.0"),"-","△")&amp;"】"))</f>
        <v>【79.0】</v>
      </c>
      <c r="DK6" s="52">
        <f>IF(DK8="-",NA(),DK8)</f>
        <v>91.7</v>
      </c>
      <c r="DL6" s="52">
        <f t="shared" ref="DL6:DT6" si="9">IF(DL8="-",NA(),DL8)</f>
        <v>61.1</v>
      </c>
      <c r="DM6" s="52">
        <f t="shared" si="9"/>
        <v>61.1</v>
      </c>
      <c r="DN6" s="52">
        <f t="shared" si="9"/>
        <v>72.2</v>
      </c>
      <c r="DO6" s="52">
        <f t="shared" si="9"/>
        <v>84.7</v>
      </c>
      <c r="DP6" s="52">
        <f t="shared" si="9"/>
        <v>295.5</v>
      </c>
      <c r="DQ6" s="52">
        <f t="shared" si="9"/>
        <v>224.4</v>
      </c>
      <c r="DR6" s="52">
        <f t="shared" si="9"/>
        <v>251.9</v>
      </c>
      <c r="DS6" s="52">
        <f t="shared" si="9"/>
        <v>291.5</v>
      </c>
      <c r="DT6" s="52">
        <f t="shared" si="9"/>
        <v>314.89999999999998</v>
      </c>
      <c r="DU6" s="49" t="str">
        <f>IF(DU8="-","",IF(DU8="-","【-】","【"&amp;SUBSTITUTE(TEXT(DU8,"#,##0.0"),"-","△")&amp;"】"))</f>
        <v>【210.9】</v>
      </c>
    </row>
    <row r="7" spans="1:125" s="54" customFormat="1" x14ac:dyDescent="0.15">
      <c r="A7" s="37" t="s">
        <v>116</v>
      </c>
      <c r="B7" s="48">
        <f t="shared" ref="B7:X7" si="10">B8</f>
        <v>2023</v>
      </c>
      <c r="C7" s="48">
        <f t="shared" si="10"/>
        <v>262102</v>
      </c>
      <c r="D7" s="48">
        <f t="shared" si="10"/>
        <v>47</v>
      </c>
      <c r="E7" s="48">
        <f t="shared" si="10"/>
        <v>14</v>
      </c>
      <c r="F7" s="48">
        <f t="shared" si="10"/>
        <v>0</v>
      </c>
      <c r="G7" s="48">
        <f t="shared" si="10"/>
        <v>1</v>
      </c>
      <c r="H7" s="48" t="str">
        <f t="shared" si="10"/>
        <v>京都府　八幡市</v>
      </c>
      <c r="I7" s="48" t="str">
        <f t="shared" si="10"/>
        <v>八幡市営駐車場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届出駐車場</v>
      </c>
      <c r="Q7" s="50" t="str">
        <f t="shared" si="10"/>
        <v>広場式</v>
      </c>
      <c r="R7" s="51">
        <f t="shared" si="10"/>
        <v>40</v>
      </c>
      <c r="S7" s="50" t="str">
        <f t="shared" si="10"/>
        <v>駅</v>
      </c>
      <c r="T7" s="50" t="str">
        <f t="shared" si="10"/>
        <v>無</v>
      </c>
      <c r="U7" s="51">
        <f t="shared" si="10"/>
        <v>2380</v>
      </c>
      <c r="V7" s="51">
        <f t="shared" si="10"/>
        <v>72</v>
      </c>
      <c r="W7" s="51">
        <f t="shared" si="10"/>
        <v>100</v>
      </c>
      <c r="X7" s="50" t="str">
        <f t="shared" si="10"/>
        <v>無</v>
      </c>
      <c r="Y7" s="52">
        <f>Y8</f>
        <v>351.5</v>
      </c>
      <c r="Z7" s="52">
        <f t="shared" ref="Z7:AH7" si="11">Z8</f>
        <v>200.4</v>
      </c>
      <c r="AA7" s="52">
        <f t="shared" si="11"/>
        <v>206.6</v>
      </c>
      <c r="AB7" s="52">
        <f t="shared" si="11"/>
        <v>258.2</v>
      </c>
      <c r="AC7" s="52">
        <f t="shared" si="11"/>
        <v>302.3</v>
      </c>
      <c r="AD7" s="52">
        <f t="shared" si="11"/>
        <v>754.2</v>
      </c>
      <c r="AE7" s="52">
        <f t="shared" si="11"/>
        <v>383.4</v>
      </c>
      <c r="AF7" s="52">
        <f t="shared" si="11"/>
        <v>338.4</v>
      </c>
      <c r="AG7" s="52">
        <f t="shared" si="11"/>
        <v>1268.9000000000001</v>
      </c>
      <c r="AH7" s="52">
        <f t="shared" si="11"/>
        <v>2085.8000000000002</v>
      </c>
      <c r="AI7" s="49"/>
      <c r="AJ7" s="52">
        <f>AJ8</f>
        <v>0</v>
      </c>
      <c r="AK7" s="52">
        <f t="shared" ref="AK7:AS7" si="12">AK8</f>
        <v>0</v>
      </c>
      <c r="AL7" s="52">
        <f t="shared" si="12"/>
        <v>0</v>
      </c>
      <c r="AM7" s="52">
        <f t="shared" si="12"/>
        <v>0</v>
      </c>
      <c r="AN7" s="52">
        <f t="shared" si="12"/>
        <v>0</v>
      </c>
      <c r="AO7" s="52">
        <f t="shared" si="12"/>
        <v>2</v>
      </c>
      <c r="AP7" s="52">
        <f t="shared" si="12"/>
        <v>10.199999999999999</v>
      </c>
      <c r="AQ7" s="52">
        <f t="shared" si="12"/>
        <v>5.0999999999999996</v>
      </c>
      <c r="AR7" s="52">
        <f t="shared" si="12"/>
        <v>1.9</v>
      </c>
      <c r="AS7" s="52">
        <f t="shared" si="12"/>
        <v>3</v>
      </c>
      <c r="AT7" s="49"/>
      <c r="AU7" s="53">
        <f>AU8</f>
        <v>0</v>
      </c>
      <c r="AV7" s="53">
        <f t="shared" ref="AV7:BD7" si="13">AV8</f>
        <v>0</v>
      </c>
      <c r="AW7" s="53">
        <f t="shared" si="13"/>
        <v>0</v>
      </c>
      <c r="AX7" s="53">
        <f t="shared" si="13"/>
        <v>0</v>
      </c>
      <c r="AY7" s="53">
        <f t="shared" si="13"/>
        <v>0</v>
      </c>
      <c r="AZ7" s="53">
        <f t="shared" si="13"/>
        <v>15</v>
      </c>
      <c r="BA7" s="53">
        <f t="shared" si="13"/>
        <v>407</v>
      </c>
      <c r="BB7" s="53">
        <f t="shared" si="13"/>
        <v>166</v>
      </c>
      <c r="BC7" s="53">
        <f t="shared" si="13"/>
        <v>18</v>
      </c>
      <c r="BD7" s="53">
        <f t="shared" si="13"/>
        <v>18</v>
      </c>
      <c r="BE7" s="51"/>
      <c r="BF7" s="52">
        <f>BF8</f>
        <v>71.5</v>
      </c>
      <c r="BG7" s="52">
        <f t="shared" ref="BG7:BO7" si="14">BG8</f>
        <v>50.1</v>
      </c>
      <c r="BH7" s="52">
        <f t="shared" si="14"/>
        <v>51.6</v>
      </c>
      <c r="BI7" s="52">
        <f t="shared" si="14"/>
        <v>61.3</v>
      </c>
      <c r="BJ7" s="52">
        <f t="shared" si="14"/>
        <v>66.900000000000006</v>
      </c>
      <c r="BK7" s="52">
        <f t="shared" si="14"/>
        <v>33.6</v>
      </c>
      <c r="BL7" s="52">
        <f t="shared" si="14"/>
        <v>-122.5</v>
      </c>
      <c r="BM7" s="52">
        <f t="shared" si="14"/>
        <v>8.5</v>
      </c>
      <c r="BN7" s="52">
        <f t="shared" si="14"/>
        <v>26.6</v>
      </c>
      <c r="BO7" s="52">
        <f t="shared" si="14"/>
        <v>36.5</v>
      </c>
      <c r="BP7" s="49"/>
      <c r="BQ7" s="53">
        <f>BQ8</f>
        <v>8019</v>
      </c>
      <c r="BR7" s="53">
        <f t="shared" ref="BR7:BZ7" si="15">BR8</f>
        <v>3355</v>
      </c>
      <c r="BS7" s="53">
        <f t="shared" si="15"/>
        <v>3558</v>
      </c>
      <c r="BT7" s="53">
        <f t="shared" si="15"/>
        <v>5242</v>
      </c>
      <c r="BU7" s="53">
        <f t="shared" si="15"/>
        <v>7227</v>
      </c>
      <c r="BV7" s="53">
        <f t="shared" si="15"/>
        <v>7940</v>
      </c>
      <c r="BW7" s="53">
        <f t="shared" si="15"/>
        <v>2576</v>
      </c>
      <c r="BX7" s="53">
        <f t="shared" si="15"/>
        <v>4153</v>
      </c>
      <c r="BY7" s="53">
        <f t="shared" si="15"/>
        <v>6140</v>
      </c>
      <c r="BZ7" s="53">
        <f t="shared" si="15"/>
        <v>9395</v>
      </c>
      <c r="CA7" s="51"/>
      <c r="CB7" s="52" t="s">
        <v>117</v>
      </c>
      <c r="CC7" s="52" t="s">
        <v>117</v>
      </c>
      <c r="CD7" s="52" t="s">
        <v>117</v>
      </c>
      <c r="CE7" s="52" t="s">
        <v>117</v>
      </c>
      <c r="CF7" s="52" t="s">
        <v>117</v>
      </c>
      <c r="CG7" s="52" t="s">
        <v>117</v>
      </c>
      <c r="CH7" s="52" t="s">
        <v>117</v>
      </c>
      <c r="CI7" s="52" t="s">
        <v>117</v>
      </c>
      <c r="CJ7" s="52" t="s">
        <v>117</v>
      </c>
      <c r="CK7" s="52" t="s">
        <v>114</v>
      </c>
      <c r="CL7" s="49"/>
      <c r="CM7" s="51">
        <f>CM8</f>
        <v>74311</v>
      </c>
      <c r="CN7" s="51">
        <f>CN8</f>
        <v>0</v>
      </c>
      <c r="CO7" s="52" t="s">
        <v>117</v>
      </c>
      <c r="CP7" s="52" t="s">
        <v>117</v>
      </c>
      <c r="CQ7" s="52" t="s">
        <v>117</v>
      </c>
      <c r="CR7" s="52" t="s">
        <v>117</v>
      </c>
      <c r="CS7" s="52" t="s">
        <v>117</v>
      </c>
      <c r="CT7" s="52" t="s">
        <v>117</v>
      </c>
      <c r="CU7" s="52" t="s">
        <v>117</v>
      </c>
      <c r="CV7" s="52" t="s">
        <v>117</v>
      </c>
      <c r="CW7" s="52" t="s">
        <v>117</v>
      </c>
      <c r="CX7" s="52" t="s">
        <v>114</v>
      </c>
      <c r="CY7" s="49"/>
      <c r="CZ7" s="52">
        <f>CZ8</f>
        <v>0</v>
      </c>
      <c r="DA7" s="52">
        <f t="shared" ref="DA7:DI7" si="16">DA8</f>
        <v>0</v>
      </c>
      <c r="DB7" s="52">
        <f t="shared" si="16"/>
        <v>0</v>
      </c>
      <c r="DC7" s="52">
        <f t="shared" si="16"/>
        <v>0</v>
      </c>
      <c r="DD7" s="52">
        <f t="shared" si="16"/>
        <v>0</v>
      </c>
      <c r="DE7" s="52">
        <f t="shared" si="16"/>
        <v>54.4</v>
      </c>
      <c r="DF7" s="52">
        <f t="shared" si="16"/>
        <v>70.3</v>
      </c>
      <c r="DG7" s="52">
        <f t="shared" si="16"/>
        <v>70</v>
      </c>
      <c r="DH7" s="52">
        <f t="shared" si="16"/>
        <v>47.6</v>
      </c>
      <c r="DI7" s="52">
        <f t="shared" si="16"/>
        <v>36.1</v>
      </c>
      <c r="DJ7" s="49"/>
      <c r="DK7" s="52">
        <f>DK8</f>
        <v>91.7</v>
      </c>
      <c r="DL7" s="52">
        <f t="shared" ref="DL7:DT7" si="17">DL8</f>
        <v>61.1</v>
      </c>
      <c r="DM7" s="52">
        <f t="shared" si="17"/>
        <v>61.1</v>
      </c>
      <c r="DN7" s="52">
        <f t="shared" si="17"/>
        <v>72.2</v>
      </c>
      <c r="DO7" s="52">
        <f t="shared" si="17"/>
        <v>84.7</v>
      </c>
      <c r="DP7" s="52">
        <f t="shared" si="17"/>
        <v>295.5</v>
      </c>
      <c r="DQ7" s="52">
        <f t="shared" si="17"/>
        <v>224.4</v>
      </c>
      <c r="DR7" s="52">
        <f t="shared" si="17"/>
        <v>251.9</v>
      </c>
      <c r="DS7" s="52">
        <f t="shared" si="17"/>
        <v>291.5</v>
      </c>
      <c r="DT7" s="52">
        <f t="shared" si="17"/>
        <v>314.89999999999998</v>
      </c>
      <c r="DU7" s="49"/>
    </row>
    <row r="8" spans="1:125" s="54" customFormat="1" x14ac:dyDescent="0.15">
      <c r="A8" s="37"/>
      <c r="B8" s="55">
        <v>2023</v>
      </c>
      <c r="C8" s="55">
        <v>262102</v>
      </c>
      <c r="D8" s="55">
        <v>47</v>
      </c>
      <c r="E8" s="55">
        <v>14</v>
      </c>
      <c r="F8" s="55">
        <v>0</v>
      </c>
      <c r="G8" s="55">
        <v>1</v>
      </c>
      <c r="H8" s="55" t="s">
        <v>118</v>
      </c>
      <c r="I8" s="55" t="s">
        <v>119</v>
      </c>
      <c r="J8" s="55" t="s">
        <v>120</v>
      </c>
      <c r="K8" s="55" t="s">
        <v>121</v>
      </c>
      <c r="L8" s="55" t="s">
        <v>122</v>
      </c>
      <c r="M8" s="55" t="s">
        <v>123</v>
      </c>
      <c r="N8" s="55" t="s">
        <v>124</v>
      </c>
      <c r="O8" s="56" t="s">
        <v>125</v>
      </c>
      <c r="P8" s="57" t="s">
        <v>126</v>
      </c>
      <c r="Q8" s="57" t="s">
        <v>127</v>
      </c>
      <c r="R8" s="58">
        <v>40</v>
      </c>
      <c r="S8" s="57" t="s">
        <v>128</v>
      </c>
      <c r="T8" s="57" t="s">
        <v>129</v>
      </c>
      <c r="U8" s="58">
        <v>2380</v>
      </c>
      <c r="V8" s="58">
        <v>72</v>
      </c>
      <c r="W8" s="58">
        <v>100</v>
      </c>
      <c r="X8" s="57" t="s">
        <v>129</v>
      </c>
      <c r="Y8" s="59">
        <v>351.5</v>
      </c>
      <c r="Z8" s="59">
        <v>200.4</v>
      </c>
      <c r="AA8" s="59">
        <v>206.6</v>
      </c>
      <c r="AB8" s="59">
        <v>258.2</v>
      </c>
      <c r="AC8" s="59">
        <v>302.3</v>
      </c>
      <c r="AD8" s="59">
        <v>754.2</v>
      </c>
      <c r="AE8" s="59">
        <v>383.4</v>
      </c>
      <c r="AF8" s="59">
        <v>338.4</v>
      </c>
      <c r="AG8" s="59">
        <v>1268.9000000000001</v>
      </c>
      <c r="AH8" s="59">
        <v>2085.8000000000002</v>
      </c>
      <c r="AI8" s="56">
        <v>1905.8</v>
      </c>
      <c r="AJ8" s="59">
        <v>0</v>
      </c>
      <c r="AK8" s="59">
        <v>0</v>
      </c>
      <c r="AL8" s="59">
        <v>0</v>
      </c>
      <c r="AM8" s="59">
        <v>0</v>
      </c>
      <c r="AN8" s="59">
        <v>0</v>
      </c>
      <c r="AO8" s="59">
        <v>2</v>
      </c>
      <c r="AP8" s="59">
        <v>10.199999999999999</v>
      </c>
      <c r="AQ8" s="59">
        <v>5.0999999999999996</v>
      </c>
      <c r="AR8" s="59">
        <v>1.9</v>
      </c>
      <c r="AS8" s="59">
        <v>3</v>
      </c>
      <c r="AT8" s="56">
        <v>3.9</v>
      </c>
      <c r="AU8" s="60">
        <v>0</v>
      </c>
      <c r="AV8" s="60">
        <v>0</v>
      </c>
      <c r="AW8" s="60">
        <v>0</v>
      </c>
      <c r="AX8" s="60">
        <v>0</v>
      </c>
      <c r="AY8" s="60">
        <v>0</v>
      </c>
      <c r="AZ8" s="60">
        <v>15</v>
      </c>
      <c r="BA8" s="60">
        <v>407</v>
      </c>
      <c r="BB8" s="60">
        <v>166</v>
      </c>
      <c r="BC8" s="60">
        <v>18</v>
      </c>
      <c r="BD8" s="60">
        <v>18</v>
      </c>
      <c r="BE8" s="60">
        <v>127</v>
      </c>
      <c r="BF8" s="59">
        <v>71.5</v>
      </c>
      <c r="BG8" s="59">
        <v>50.1</v>
      </c>
      <c r="BH8" s="59">
        <v>51.6</v>
      </c>
      <c r="BI8" s="59">
        <v>61.3</v>
      </c>
      <c r="BJ8" s="59">
        <v>66.900000000000006</v>
      </c>
      <c r="BK8" s="59">
        <v>33.6</v>
      </c>
      <c r="BL8" s="59">
        <v>-122.5</v>
      </c>
      <c r="BM8" s="59">
        <v>8.5</v>
      </c>
      <c r="BN8" s="59">
        <v>26.6</v>
      </c>
      <c r="BO8" s="59">
        <v>36.5</v>
      </c>
      <c r="BP8" s="56">
        <v>-55.6</v>
      </c>
      <c r="BQ8" s="60">
        <v>8019</v>
      </c>
      <c r="BR8" s="60">
        <v>3355</v>
      </c>
      <c r="BS8" s="60">
        <v>3558</v>
      </c>
      <c r="BT8" s="61">
        <v>5242</v>
      </c>
      <c r="BU8" s="61">
        <v>7227</v>
      </c>
      <c r="BV8" s="60">
        <v>7940</v>
      </c>
      <c r="BW8" s="60">
        <v>2576</v>
      </c>
      <c r="BX8" s="60">
        <v>4153</v>
      </c>
      <c r="BY8" s="60">
        <v>6140</v>
      </c>
      <c r="BZ8" s="60">
        <v>9395</v>
      </c>
      <c r="CA8" s="58">
        <v>12639</v>
      </c>
      <c r="CB8" s="59" t="s">
        <v>122</v>
      </c>
      <c r="CC8" s="59" t="s">
        <v>122</v>
      </c>
      <c r="CD8" s="59" t="s">
        <v>122</v>
      </c>
      <c r="CE8" s="59" t="s">
        <v>122</v>
      </c>
      <c r="CF8" s="59" t="s">
        <v>122</v>
      </c>
      <c r="CG8" s="59" t="s">
        <v>122</v>
      </c>
      <c r="CH8" s="59" t="s">
        <v>122</v>
      </c>
      <c r="CI8" s="59" t="s">
        <v>122</v>
      </c>
      <c r="CJ8" s="59" t="s">
        <v>122</v>
      </c>
      <c r="CK8" s="59" t="s">
        <v>122</v>
      </c>
      <c r="CL8" s="56" t="s">
        <v>122</v>
      </c>
      <c r="CM8" s="58">
        <v>74311</v>
      </c>
      <c r="CN8" s="58">
        <v>0</v>
      </c>
      <c r="CO8" s="59" t="s">
        <v>122</v>
      </c>
      <c r="CP8" s="59" t="s">
        <v>122</v>
      </c>
      <c r="CQ8" s="59" t="s">
        <v>122</v>
      </c>
      <c r="CR8" s="59" t="s">
        <v>122</v>
      </c>
      <c r="CS8" s="59" t="s">
        <v>122</v>
      </c>
      <c r="CT8" s="59" t="s">
        <v>122</v>
      </c>
      <c r="CU8" s="59" t="s">
        <v>122</v>
      </c>
      <c r="CV8" s="59" t="s">
        <v>122</v>
      </c>
      <c r="CW8" s="59" t="s">
        <v>122</v>
      </c>
      <c r="CX8" s="59" t="s">
        <v>122</v>
      </c>
      <c r="CY8" s="56" t="s">
        <v>122</v>
      </c>
      <c r="CZ8" s="59">
        <v>0</v>
      </c>
      <c r="DA8" s="59">
        <v>0</v>
      </c>
      <c r="DB8" s="59">
        <v>0</v>
      </c>
      <c r="DC8" s="59">
        <v>0</v>
      </c>
      <c r="DD8" s="59">
        <v>0</v>
      </c>
      <c r="DE8" s="59">
        <v>54.4</v>
      </c>
      <c r="DF8" s="59">
        <v>70.3</v>
      </c>
      <c r="DG8" s="59">
        <v>70</v>
      </c>
      <c r="DH8" s="59">
        <v>47.6</v>
      </c>
      <c r="DI8" s="59">
        <v>36.1</v>
      </c>
      <c r="DJ8" s="56">
        <v>79</v>
      </c>
      <c r="DK8" s="59">
        <v>91.7</v>
      </c>
      <c r="DL8" s="59">
        <v>61.1</v>
      </c>
      <c r="DM8" s="59">
        <v>61.1</v>
      </c>
      <c r="DN8" s="59">
        <v>72.2</v>
      </c>
      <c r="DO8" s="59">
        <v>84.7</v>
      </c>
      <c r="DP8" s="59">
        <v>295.5</v>
      </c>
      <c r="DQ8" s="59">
        <v>224.4</v>
      </c>
      <c r="DR8" s="59">
        <v>251.9</v>
      </c>
      <c r="DS8" s="59">
        <v>291.5</v>
      </c>
      <c r="DT8" s="59">
        <v>314.89999999999998</v>
      </c>
      <c r="DU8" s="56">
        <v>210.9</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130</v>
      </c>
      <c r="C10" s="64" t="s">
        <v>131</v>
      </c>
      <c r="D10" s="64" t="s">
        <v>132</v>
      </c>
      <c r="E10" s="64" t="s">
        <v>133</v>
      </c>
      <c r="F10" s="64" t="s">
        <v>134</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53</v>
      </c>
      <c r="B11" s="65" t="str">
        <f>IF(VALUE($B$6)=0,"",IF(VALUE($B$6)&gt;2022,"R"&amp;TEXT(VALUE($B$6)-2022,"00"),"H"&amp;VALUE($B$6)-1992))</f>
        <v>R01</v>
      </c>
      <c r="C11" s="65" t="str">
        <f>IF(VALUE($B$6)=0,"",IF(VALUE($B$6)&gt;2021,"R"&amp;TEXT(VALUE($B$6)-2021,"00"),"H"&amp;VALUE($B$6)-1991))</f>
        <v>R02</v>
      </c>
      <c r="D11" s="65" t="str">
        <f>IF(VALUE($B$6)=0,"",IF(VALUE($B$6)&gt;2020,"R"&amp;TEXT(VALUE($B$6)-2020,"00"),"H"&amp;VALUE($B$6)-1990))</f>
        <v>R03</v>
      </c>
      <c r="E11" s="65" t="str">
        <f>IF(VALUE($B$6)=0,"",IF(VALUE($B$6)&gt;2019,"R"&amp;TEXT(VALUE($B$6)-2019,"00"),"H"&amp;VALUE($B$6)-1989))</f>
        <v>R04</v>
      </c>
      <c r="F11" s="65" t="str">
        <f>IF(VALUE($B$6)=0,"",IF(VALUE($B$6)&gt;2018,"R"&amp;TEXT(VALUE($B$6)-2018,"00"),"H"&amp;VALUE($B$6)-1988))</f>
        <v>R05</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藤本 恭平</cp:lastModifiedBy>
  <cp:lastPrinted>2025-02-28T09:23:14Z</cp:lastPrinted>
  <dcterms:created xsi:type="dcterms:W3CDTF">2024-12-19T01:05:48Z</dcterms:created>
  <dcterms:modified xsi:type="dcterms:W3CDTF">2025-02-28T09:24:12Z</dcterms:modified>
  <cp:category/>
</cp:coreProperties>
</file>