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82"/>
  <workbookPr/>
  <mc:AlternateContent xmlns:mc="http://schemas.openxmlformats.org/markup-compatibility/2006">
    <mc:Choice Requires="x15">
      <x15ac:absPath xmlns:x15ac="http://schemas.microsoft.com/office/spreadsheetml/2010/11/ac" url="L:\00 財政共有\023財政共有\46 財政状況資料集\R6年度\R80327【京都府自治振興課依頼】令和６年度財政状況資料集作成（３月分）のHP公表について\"/>
    </mc:Choice>
  </mc:AlternateContent>
  <xr:revisionPtr revIDLastSave="0" documentId="13_ncr:1_{37E7354B-C5A6-4F77-B71D-BDFF2560A4A4}" xr6:coauthVersionLast="36" xr6:coauthVersionMax="47" xr10:uidLastSave="{00000000-0000-0000-0000-000000000000}"/>
  <bookViews>
    <workbookView xWindow="-120" yWindow="-120" windowWidth="29040" windowHeight="15720" tabRatio="928"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ARRAYTEXT_WF"/>
        <xcalcf:feature name="microsoft.com:CNMTM"/>
        <xcalcf:feature name="microsoft.com:LAMBDA_WF"/>
        <xcalcf:feature name="microsoft.com:LET_WF"/>
      </xcalcf:calcFeatures>
    </ext>
  </extLst>
</workbook>
</file>

<file path=xl/calcChain.xml><?xml version="1.0" encoding="utf-8"?>
<calcChain xmlns="http://schemas.openxmlformats.org/spreadsheetml/2006/main">
  <c r="AO35"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BE35" i="10"/>
  <c r="BE34" i="10"/>
  <c r="C34" i="10"/>
  <c r="C35" i="10" s="1"/>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BW34" i="10" l="1"/>
  <c r="BW35" i="10" s="1"/>
  <c r="BW36" i="10" s="1"/>
  <c r="BW37" i="10" s="1"/>
  <c r="BW38" i="10" s="1"/>
  <c r="BW39" i="10" s="1"/>
  <c r="BW40" i="10" s="1"/>
  <c r="BW41" i="10" s="1"/>
  <c r="BW42" i="10" s="1"/>
  <c r="CO34" i="10" l="1"/>
  <c r="CO35" i="10" s="1"/>
</calcChain>
</file>

<file path=xl/sharedStrings.xml><?xml version="1.0" encoding="utf-8"?>
<sst xmlns="http://schemas.openxmlformats.org/spreadsheetml/2006/main" count="1197" uniqueCount="625">
  <si>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</si>
  <si>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</si>
  <si>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</si>
  <si>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</si>
  <si>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</si>
  <si>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</si>
  <si>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</si>
  <si>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</si>
  <si>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</si>
  <si>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</si>
  <si>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</si>
  <si>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</si>
  <si>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</si>
  <si>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</si>
  <si>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</si>
  <si>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</si>
  <si>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</si>
  <si>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</si>
  <si>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</si>
  <si>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</si>
  <si>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</si>
  <si>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</si>
  <si>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</si>
  <si>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</si>
  <si>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</si>
  <si>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</si>
  <si>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</si>
  <si>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</si>
  <si>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</si>
  <si>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</si>
  <si>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</si>
  <si>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</si>
  <si>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</si>
  <si>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</si>
  <si>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</si>
  <si>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</si>
  <si>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</si>
  <si>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</si>
  <si>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</si>
  <si>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</si>
  <si>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</si>
  <si>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</si>
  <si>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</si>
  <si>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</si>
  <si>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</si>
  <si>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</si>
  <si>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</si>
  <si>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</si>
  <si>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</si>
  <si>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</si>
  <si>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</si>
  <si>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</si>
  <si>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</si>
  <si>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</si>
  <si>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</si>
  <si>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</si>
  <si>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</si>
  <si>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</si>
  <si>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</si>
  <si>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</si>
  <si>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</si>
  <si>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</si>
  <si>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</si>
  <si>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</si>
  <si>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</si>
  <si>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</si>
  <si>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</si>
  <si>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</si>
  <si>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</si>
  <si>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</si>
  <si>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</si>
  <si>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</si>
  <si>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</si>
  <si>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</si>
  <si>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</si>
  <si>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</si>
  <si>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</si>
  <si>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</si>
  <si>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</si>
  <si>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京都府</t>
    <phoneticPr fontId="5"/>
  </si>
  <si>
    <t>市町村類型</t>
    <phoneticPr fontId="5"/>
  </si>
  <si>
    <t>Ⅱ－３</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</si>
  <si>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</si>
  <si>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</si>
  <si>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</si>
  <si>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</si>
  <si>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</si>
  <si>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</si>
  <si>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</si>
  <si>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</si>
  <si>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</si>
  <si>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</si>
  <si>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</si>
  <si>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</si>
  <si>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八幡市</t>
    <phoneticPr fontId="5"/>
  </si>
  <si>
    <t>地方交付税種地</t>
    <rPh sb="0" eb="2">
      <t>チホウ</t>
    </rPh>
    <rPh sb="2" eb="5">
      <t>コウフゼイ</t>
    </rPh>
    <rPh sb="5" eb="6">
      <t>シュ</t>
    </rPh>
    <rPh sb="6" eb="7">
      <t>チ</t>
    </rPh>
    <phoneticPr fontId="5"/>
  </si>
  <si>
    <t>2-7</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</si>
  <si>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</si>
  <si>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</si>
  <si>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</si>
  <si>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</si>
  <si>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</si>
  <si>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</si>
  <si>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</si>
  <si>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</si>
  <si>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</si>
  <si>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</si>
  <si>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</si>
  <si>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</si>
  <si>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</si>
  <si>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</si>
  <si>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</si>
  <si>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</si>
  <si>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</si>
  <si>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</si>
  <si>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</si>
  <si>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</si>
  <si>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</si>
  <si>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</si>
  <si>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</si>
  <si>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</si>
  <si>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</si>
  <si>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</si>
  <si>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</si>
  <si>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</si>
  <si>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</si>
  <si>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</si>
  <si>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</si>
  <si>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</si>
  <si>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</si>
  <si>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</si>
  <si>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</si>
  <si>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</si>
  <si>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</si>
  <si>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</si>
  <si>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</si>
  <si>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</si>
  <si>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</si>
  <si>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</si>
  <si>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</si>
  <si>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</si>
  <si>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-0.9</t>
    <phoneticPr fontId="5"/>
  </si>
  <si>
    <t>基準財政需要額</t>
    <phoneticPr fontId="25"/>
  </si>
  <si>
    <t>うち日本人(％)</t>
    <phoneticPr fontId="5"/>
  </si>
  <si>
    <t>-1.3</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</si>
  <si>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</si>
  <si>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</si>
  <si>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</si>
  <si>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</si>
  <si>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</si>
  <si>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</si>
  <si>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</si>
  <si>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</si>
  <si>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</si>
  <si>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</si>
  <si>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</si>
  <si>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</si>
  <si>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</si>
  <si>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</si>
  <si>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</si>
  <si>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</si>
  <si>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</si>
  <si>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</si>
  <si>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</si>
  <si>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</si>
  <si>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</si>
  <si>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</si>
  <si>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</si>
  <si>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</si>
  <si>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</si>
  <si>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</si>
  <si>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</si>
  <si>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</si>
  <si>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</si>
  <si>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</si>
  <si>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</si>
  <si>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</si>
  <si>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</si>
  <si>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</si>
  <si>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</si>
  <si>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</si>
  <si>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</si>
  <si>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</si>
  <si>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</si>
  <si>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</si>
  <si>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</si>
  <si>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</si>
  <si>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</si>
  <si>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</si>
  <si>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</si>
  <si>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</si>
  <si>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</si>
  <si>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</si>
  <si>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</si>
  <si>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</si>
  <si>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</si>
  <si>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</si>
  <si>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</si>
  <si>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</si>
  <si>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</si>
  <si>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</si>
  <si>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</si>
  <si>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</si>
  <si>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京都府八幡市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</si>
  <si>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</si>
  <si>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</si>
  <si>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</si>
  <si>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</si>
  <si>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</si>
  <si>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</si>
  <si>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</si>
  <si>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</si>
  <si>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</si>
  <si>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</si>
  <si>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</si>
  <si>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</si>
  <si>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</si>
  <si>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</si>
  <si>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</si>
  <si>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</si>
  <si>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</si>
  <si>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</si>
  <si>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</si>
  <si>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</si>
  <si>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</si>
  <si>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</si>
  <si>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</si>
  <si>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</si>
  <si>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</si>
  <si>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</si>
  <si>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</si>
  <si>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</si>
  <si>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</si>
  <si>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</si>
  <si>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</si>
  <si>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</si>
  <si>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</si>
  <si>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</si>
  <si>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</si>
  <si>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</si>
  <si>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</si>
  <si>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</si>
  <si>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</si>
  <si>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</si>
  <si>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</si>
  <si>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</si>
  <si>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</si>
  <si>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</si>
  <si>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</si>
  <si>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</si>
  <si>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</si>
  <si>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</si>
  <si>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</si>
  <si>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</si>
  <si>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</si>
  <si>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</si>
  <si>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</si>
  <si>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</si>
  <si>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</si>
  <si>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</si>
  <si>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</si>
  <si>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</si>
  <si>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</si>
  <si>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</si>
  <si>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</si>
  <si>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</si>
  <si>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</si>
  <si>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</si>
  <si>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</si>
  <si>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</si>
  <si>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</si>
  <si>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</si>
  <si>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</si>
  <si>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</si>
  <si>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</si>
  <si>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</si>
  <si>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</si>
  <si>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</si>
  <si>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</si>
  <si>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</si>
  <si>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</si>
  <si>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</si>
  <si>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</si>
  <si>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</si>
  <si>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</si>
  <si>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</si>
  <si>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</si>
  <si>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</si>
  <si>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</si>
  <si>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</si>
  <si>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</si>
  <si>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</si>
  <si>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</si>
  <si>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</si>
  <si>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</si>
  <si>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</si>
  <si>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</si>
  <si>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</si>
  <si>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</si>
  <si>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</si>
  <si>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</si>
  <si>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</si>
  <si>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</si>
  <si>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</si>
  <si>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</si>
  <si>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</si>
  <si>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</si>
  <si>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</si>
  <si>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</si>
  <si>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</si>
  <si>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</si>
  <si>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</si>
  <si>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</si>
  <si>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</si>
  <si>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</si>
  <si>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</si>
  <si>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</si>
  <si>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</si>
  <si>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</si>
  <si>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</si>
  <si>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</si>
  <si>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</si>
  <si>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</si>
  <si>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</si>
  <si>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</si>
  <si>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</si>
  <si>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</si>
  <si>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</si>
  <si>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</si>
  <si>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</si>
  <si>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</si>
  <si>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</si>
  <si>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</si>
  <si>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</si>
  <si>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</si>
  <si>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</si>
  <si>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</si>
  <si>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</si>
  <si>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</si>
  <si>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</si>
  <si>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</si>
  <si>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</si>
  <si>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</si>
  <si>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</si>
  <si>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</si>
  <si>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</si>
  <si>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</si>
  <si>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</si>
  <si>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</si>
  <si>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</si>
  <si>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</si>
  <si>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</si>
  <si>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</si>
  <si>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</si>
  <si>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京都府八幡市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</si>
  <si>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</si>
  <si>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</si>
  <si>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</si>
  <si>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</si>
  <si>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</si>
  <si>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</si>
  <si>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</si>
  <si>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</si>
  <si>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</si>
  <si>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</si>
  <si>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</si>
  <si>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</si>
  <si>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</si>
  <si>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</si>
  <si>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</si>
  <si>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</si>
  <si>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</si>
  <si>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</si>
  <si>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</si>
  <si>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</si>
  <si>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休日応急診療所特別会計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</si>
  <si>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</si>
  <si>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</si>
  <si>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</si>
  <si>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</si>
  <si>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</si>
  <si>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</si>
  <si>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</si>
  <si>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</si>
  <si>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</si>
  <si>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</si>
  <si>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</si>
  <si>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</si>
  <si>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</si>
  <si>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</si>
  <si>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介護保険特別会計（保険事業勘定）</t>
    <phoneticPr fontId="5"/>
  </si>
  <si>
    <t>後期高齢者医療特別会計</t>
    <phoneticPr fontId="5"/>
  </si>
  <si>
    <t>駐車場特別会計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</si>
  <si>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</si>
  <si>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</si>
  <si>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</si>
  <si>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</si>
  <si>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</si>
  <si>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</si>
  <si>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</si>
  <si>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</si>
  <si>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</si>
  <si>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</si>
  <si>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</si>
  <si>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</si>
  <si>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</si>
  <si>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</si>
  <si>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</si>
  <si>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</si>
  <si>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</si>
  <si>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</si>
  <si>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</si>
  <si>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</si>
  <si>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</si>
  <si>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</si>
  <si>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</si>
  <si>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</si>
  <si>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</si>
  <si>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</si>
  <si>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</si>
  <si>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</si>
  <si>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</si>
  <si>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</si>
  <si>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</si>
  <si>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</si>
  <si>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</si>
  <si>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</si>
  <si>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</si>
  <si>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</si>
  <si>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</si>
  <si>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</si>
  <si>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</si>
  <si>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</si>
  <si>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</si>
  <si>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</si>
  <si>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</si>
  <si>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</si>
  <si>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</si>
  <si>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</si>
  <si>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</si>
  <si>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</si>
  <si>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</si>
  <si>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</si>
  <si>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</si>
  <si>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</si>
  <si>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</si>
  <si>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</si>
  <si>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</si>
  <si>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</si>
  <si>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</si>
  <si>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</si>
  <si>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</si>
  <si>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</si>
  <si>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</si>
  <si>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</si>
  <si>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</si>
  <si>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</si>
  <si>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</si>
  <si>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</si>
  <si>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</si>
  <si>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</si>
  <si>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</si>
  <si>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</si>
  <si>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</si>
  <si>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</si>
  <si>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</si>
  <si>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</si>
  <si>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</si>
  <si>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</si>
  <si>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</si>
  <si>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</si>
  <si>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</si>
  <si>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</si>
  <si>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</si>
  <si>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</si>
  <si>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</si>
  <si>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</si>
  <si>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</si>
  <si>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</si>
  <si>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</si>
  <si>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</si>
  <si>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</si>
  <si>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</si>
  <si>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</si>
  <si>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</si>
  <si>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</si>
  <si>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</si>
  <si>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</si>
  <si>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</si>
  <si>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</si>
  <si>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</si>
  <si>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</si>
  <si>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</si>
  <si>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</si>
  <si>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</si>
  <si>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</si>
  <si>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</si>
  <si>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</si>
  <si>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</si>
  <si>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</si>
  <si>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</si>
  <si>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</si>
  <si>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</si>
  <si>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</si>
  <si>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</si>
  <si>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</si>
  <si>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</si>
  <si>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</si>
  <si>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</si>
  <si>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</si>
  <si>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</si>
  <si>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</si>
  <si>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</si>
  <si>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</si>
  <si>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</si>
  <si>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</si>
  <si>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</si>
  <si>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</si>
  <si>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</si>
  <si>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</si>
  <si>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</si>
  <si>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</si>
  <si>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</si>
  <si>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</si>
  <si>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</si>
  <si>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</si>
  <si>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</si>
  <si>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</si>
  <si>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</si>
  <si>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</si>
  <si>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</si>
  <si>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0.20</t>
  </si>
  <si>
    <t>▲ 1.49</t>
  </si>
  <si>
    <t>▲ 3.76</t>
  </si>
  <si>
    <t>下水道事業会計</t>
  </si>
  <si>
    <t>水道事業会計</t>
  </si>
  <si>
    <t>一般会計</t>
  </si>
  <si>
    <t>介護保険特別会計（保険事業勘定）</t>
  </si>
  <si>
    <t>後期高齢者医療特別会計</t>
  </si>
  <si>
    <t>国民健康保険特別会計</t>
  </si>
  <si>
    <t>駐車場特別会計</t>
  </si>
  <si>
    <t>休日応急診療所特別会計</t>
  </si>
  <si>
    <t>その他会計（赤字）</t>
  </si>
  <si>
    <t>その他会計（黒字）</t>
  </si>
  <si>
    <t>R02</t>
    <phoneticPr fontId="5"/>
  </si>
  <si>
    <t>R03</t>
    <phoneticPr fontId="5"/>
  </si>
  <si>
    <t>R04</t>
    <phoneticPr fontId="5"/>
  </si>
  <si>
    <t>R05</t>
    <phoneticPr fontId="5"/>
  </si>
  <si>
    <t>R06</t>
    <phoneticPr fontId="5"/>
  </si>
  <si>
    <t>32,364</t>
  </si>
  <si>
    <t>31,640</t>
  </si>
  <si>
    <t>725</t>
  </si>
  <si>
    <t>26</t>
  </si>
  <si>
    <t>0</t>
  </si>
  <si>
    <t>26,149</t>
  </si>
  <si>
    <t>30,537</t>
  </si>
  <si>
    <t>29,812</t>
  </si>
  <si>
    <t>7,042</t>
  </si>
  <si>
    <t>7,026</t>
  </si>
  <si>
    <t>16</t>
  </si>
  <si>
    <t>6,956</t>
  </si>
  <si>
    <t>6,790</t>
  </si>
  <si>
    <t>166</t>
  </si>
  <si>
    <t>2,537</t>
  </si>
  <si>
    <t>2,495</t>
  </si>
  <si>
    <t>42</t>
  </si>
  <si>
    <t>11</t>
  </si>
  <si>
    <t>8,355</t>
  </si>
  <si>
    <t>409</t>
  </si>
  <si>
    <t>城南衛生管理組合</t>
  </si>
  <si>
    <t>澱川右岸水防事務組合</t>
  </si>
  <si>
    <t>淀川・木津川水防事務組合</t>
  </si>
  <si>
    <t>京都府自治会館管理組合</t>
  </si>
  <si>
    <t>京都府住宅新築資金等貸付事業管理組合（一般会計）</t>
  </si>
  <si>
    <t>京都府住宅新築資金等貸付事業管理組合（特別会計）</t>
  </si>
  <si>
    <t>京都府後期高齢者医療広域連合（一般会計）</t>
  </si>
  <si>
    <t>京都府後期高齢者医療広域連合（特別会計）</t>
  </si>
  <si>
    <t>京都地方税機構</t>
  </si>
  <si>
    <t>5,374</t>
  </si>
  <si>
    <t>5,285</t>
  </si>
  <si>
    <t>90</t>
  </si>
  <si>
    <t>74</t>
  </si>
  <si>
    <t>118</t>
  </si>
  <si>
    <t>6,720</t>
  </si>
  <si>
    <t>1,945</t>
  </si>
  <si>
    <t>17</t>
  </si>
  <si>
    <t>14</t>
  </si>
  <si>
    <t>3</t>
  </si>
  <si>
    <t>13</t>
  </si>
  <si>
    <t>12</t>
  </si>
  <si>
    <t>1</t>
  </si>
  <si>
    <t>98</t>
  </si>
  <si>
    <t>96</t>
  </si>
  <si>
    <t>58</t>
  </si>
  <si>
    <t>55</t>
  </si>
  <si>
    <t>2</t>
  </si>
  <si>
    <t>51</t>
  </si>
  <si>
    <t>775</t>
  </si>
  <si>
    <t>103</t>
  </si>
  <si>
    <t>672</t>
  </si>
  <si>
    <t>50</t>
  </si>
  <si>
    <t>1,731</t>
  </si>
  <si>
    <t>1,681</t>
  </si>
  <si>
    <t>516</t>
  </si>
  <si>
    <t>431,888</t>
  </si>
  <si>
    <t>423,822</t>
  </si>
  <si>
    <t>8,066</t>
  </si>
  <si>
    <t>87</t>
  </si>
  <si>
    <t>2,645</t>
  </si>
  <si>
    <t>2,643</t>
  </si>
  <si>
    <t>8,873</t>
  </si>
  <si>
    <t/>
  </si>
  <si>
    <t>やわた市民文化事業団</t>
  </si>
  <si>
    <t>八幡市公園施設事業団</t>
  </si>
  <si>
    <t>37</t>
  </si>
  <si>
    <t>10</t>
  </si>
  <si>
    <t>155</t>
  </si>
  <si>
    <t>27</t>
  </si>
  <si>
    <t>20</t>
  </si>
  <si>
    <t>-</t>
    <phoneticPr fontId="2"/>
  </si>
  <si>
    <t>公共施設等整備基金</t>
    <phoneticPr fontId="5"/>
  </si>
  <si>
    <t>職員退職手当基金</t>
    <phoneticPr fontId="5"/>
  </si>
  <si>
    <t>市民協働防災対策基金</t>
    <rPh sb="0" eb="2">
      <t>シミン</t>
    </rPh>
    <rPh sb="2" eb="4">
      <t>キョウドウ</t>
    </rPh>
    <rPh sb="4" eb="6">
      <t>ボウサイ</t>
    </rPh>
    <rPh sb="6" eb="8">
      <t>タイサク</t>
    </rPh>
    <rPh sb="8" eb="10">
      <t>キキン</t>
    </rPh>
    <phoneticPr fontId="5"/>
  </si>
  <si>
    <t>住宅新築資金等貸付事業基金</t>
    <rPh sb="0" eb="2">
      <t>ジュウタク</t>
    </rPh>
    <rPh sb="2" eb="4">
      <t>シンチク</t>
    </rPh>
    <rPh sb="4" eb="6">
      <t>シキン</t>
    </rPh>
    <rPh sb="6" eb="7">
      <t>トウ</t>
    </rPh>
    <rPh sb="7" eb="9">
      <t>カシツケ</t>
    </rPh>
    <rPh sb="9" eb="11">
      <t>ジギョウ</t>
    </rPh>
    <rPh sb="11" eb="13">
      <t>キキン</t>
    </rPh>
    <phoneticPr fontId="5"/>
  </si>
  <si>
    <t>ふれあい基金</t>
    <rPh sb="4" eb="6">
      <t>キキン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</si>
</sst>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8">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0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Border="1" applyAlignment="1">
      <alignment horizontal="center" vertical="center" wrapText="1"/>
    </xf>
    <xf numFmtId="0" fontId="13" fillId="0" borderId="11" xfId="1" applyFont="1" applyBorder="1" applyAlignment="1">
      <alignment horizontal="center" vertical="center" wrapText="1"/>
    </xf>
    <xf numFmtId="0" fontId="13" fillId="0" borderId="47" xfId="1" applyFont="1" applyBorder="1" applyAlignment="1">
      <alignment horizontal="center" vertical="center"/>
    </xf>
    <xf numFmtId="0" fontId="13" fillId="0" borderId="52" xfId="1" applyFont="1" applyBorder="1" applyAlignment="1">
      <alignment horizontal="center" vertical="center"/>
    </xf>
    <xf numFmtId="0" fontId="13" fillId="0" borderId="1" xfId="1" applyFont="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58" xfId="6" applyNumberFormat="1" applyFont="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Border="1" applyAlignment="1">
      <alignment vertical="center"/>
    </xf>
    <xf numFmtId="179" fontId="17" fillId="0" borderId="61" xfId="6" applyNumberFormat="1" applyFont="1" applyBorder="1" applyAlignment="1">
      <alignment vertical="center"/>
    </xf>
    <xf numFmtId="180" fontId="17" fillId="0" borderId="59" xfId="6" applyNumberFormat="1" applyFont="1" applyBorder="1" applyAlignment="1">
      <alignment vertical="center"/>
    </xf>
    <xf numFmtId="179" fontId="17" fillId="0" borderId="62" xfId="6" applyNumberFormat="1" applyFont="1" applyBorder="1" applyAlignment="1">
      <alignment vertical="center"/>
    </xf>
    <xf numFmtId="180" fontId="17" fillId="0" borderId="63" xfId="6" applyNumberFormat="1" applyFont="1" applyBorder="1" applyAlignment="1">
      <alignment vertical="center"/>
    </xf>
    <xf numFmtId="180" fontId="17" fillId="0" borderId="60" xfId="6" applyNumberFormat="1" applyFont="1" applyBorder="1" applyAlignment="1">
      <alignment vertical="center"/>
    </xf>
    <xf numFmtId="179" fontId="17" fillId="0" borderId="60" xfId="6" applyNumberFormat="1" applyFont="1" applyBorder="1" applyAlignment="1">
      <alignment vertical="center" wrapText="1"/>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66" xfId="8"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0" fontId="20" fillId="0" borderId="7" xfId="8" applyFont="1" applyBorder="1" applyAlignment="1">
      <alignment horizontal="left" vertical="center"/>
    </xf>
    <xf numFmtId="49" fontId="20" fillId="0" borderId="0" xfId="8" applyNumberFormat="1" applyFont="1" applyAlignment="1">
      <alignment horizontal="center" vertical="center"/>
    </xf>
    <xf numFmtId="0" fontId="20" fillId="0" borderId="74" xfId="8" applyFont="1" applyBorder="1" applyAlignment="1">
      <alignment horizontal="center"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4" fillId="0" borderId="71" xfId="9"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4" fillId="6" borderId="75" xfId="12" applyFont="1" applyFill="1" applyBorder="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31"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lignment vertical="center"/>
    </xf>
    <xf numFmtId="0" fontId="34"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7" fillId="0" borderId="34" xfId="16" applyNumberFormat="1" applyFont="1" applyBorder="1" applyAlignment="1">
      <alignment horizontal="right" vertical="center" shrinkToFit="1"/>
    </xf>
    <xf numFmtId="190" fontId="17"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7" fillId="0" borderId="34" xfId="16" applyNumberFormat="1" applyFont="1" applyBorder="1" applyAlignment="1">
      <alignment horizontal="right" vertical="center" shrinkToFit="1"/>
    </xf>
    <xf numFmtId="187" fontId="17"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4"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58" xfId="19" applyNumberFormat="1" applyFont="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Border="1" applyAlignment="1">
      <alignment horizontal="right" vertical="center" shrinkToFit="1"/>
    </xf>
    <xf numFmtId="177" fontId="17" fillId="0" borderId="61" xfId="19" applyNumberFormat="1" applyFont="1" applyBorder="1" applyAlignment="1">
      <alignment horizontal="right" vertical="center" shrinkToFit="1"/>
    </xf>
    <xf numFmtId="187" fontId="17" fillId="0" borderId="59" xfId="19" applyNumberFormat="1" applyFont="1" applyBorder="1" applyAlignment="1">
      <alignment horizontal="right" vertical="center" shrinkToFit="1"/>
    </xf>
    <xf numFmtId="177" fontId="17" fillId="0" borderId="62" xfId="19" applyNumberFormat="1" applyFont="1" applyBorder="1" applyAlignment="1">
      <alignment horizontal="right" vertical="center" shrinkToFit="1"/>
    </xf>
    <xf numFmtId="187" fontId="17" fillId="0" borderId="63" xfId="19" applyNumberFormat="1" applyFont="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87" fontId="17"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Border="1" applyAlignment="1">
      <alignment horizontal="left" vertical="center"/>
    </xf>
    <xf numFmtId="0" fontId="20" fillId="0" borderId="8" xfId="10" applyBorder="1" applyAlignment="1">
      <alignment horizontal="left" vertical="center"/>
    </xf>
    <xf numFmtId="0" fontId="20" fillId="0" borderId="9" xfId="10"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178" fontId="20" fillId="0" borderId="84"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Border="1" applyAlignment="1">
      <alignment horizontal="left" vertical="center"/>
    </xf>
    <xf numFmtId="0" fontId="13" fillId="0" borderId="3" xfId="1" applyFont="1" applyBorder="1" applyAlignment="1">
      <alignment horizontal="left" vertical="center"/>
    </xf>
    <xf numFmtId="0" fontId="13" fillId="0" borderId="8" xfId="1" applyFont="1" applyBorder="1" applyAlignment="1">
      <alignment horizontal="left" vertical="center" wrapText="1"/>
    </xf>
    <xf numFmtId="0" fontId="13" fillId="0" borderId="9" xfId="1" applyFont="1" applyBorder="1" applyAlignment="1">
      <alignment horizontal="left" vertical="center" wrapText="1"/>
    </xf>
    <xf numFmtId="0" fontId="13" fillId="0" borderId="12" xfId="1" applyFont="1" applyBorder="1" applyAlignment="1">
      <alignment horizontal="left" vertical="center"/>
    </xf>
    <xf numFmtId="0" fontId="13" fillId="0" borderId="13" xfId="1" applyFont="1" applyBorder="1" applyAlignment="1">
      <alignment horizontal="left" vertical="center"/>
    </xf>
    <xf numFmtId="0" fontId="13" fillId="0" borderId="31" xfId="1" applyFont="1" applyBorder="1" applyAlignment="1">
      <alignment horizontal="left" vertical="center"/>
    </xf>
    <xf numFmtId="0" fontId="13" fillId="0" borderId="32" xfId="1" applyFont="1" applyBorder="1" applyAlignment="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70329</c:v>
                </c:pt>
                <c:pt idx="1">
                  <c:v>45945</c:v>
                </c:pt>
                <c:pt idx="2">
                  <c:v>44475</c:v>
                </c:pt>
                <c:pt idx="3">
                  <c:v>45982</c:v>
                </c:pt>
                <c:pt idx="4">
                  <c:v>50538</c:v>
                </c:pt>
              </c:numCache>
            </c:numRef>
          </c:val>
          <c:smooth val="0"/>
          <c:extLst>
            <c:ext xmlns:c16="http://schemas.microsoft.com/office/drawing/2014/chart" uri="{C3380CC4-5D6E-409C-BE32-E72D297353CC}">
              <c16:uniqueId val="{00000000-A41D-4DC9-94BE-F1CBBB2C102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62719</c:v>
                </c:pt>
                <c:pt idx="1">
                  <c:v>23613</c:v>
                </c:pt>
                <c:pt idx="2">
                  <c:v>105061</c:v>
                </c:pt>
                <c:pt idx="3">
                  <c:v>37822</c:v>
                </c:pt>
                <c:pt idx="4">
                  <c:v>21540</c:v>
                </c:pt>
              </c:numCache>
            </c:numRef>
          </c:val>
          <c:smooth val="0"/>
          <c:extLst>
            <c:ext xmlns:c16="http://schemas.microsoft.com/office/drawing/2014/chart" uri="{C3380CC4-5D6E-409C-BE32-E72D297353CC}">
              <c16:uniqueId val="{00000001-A41D-4DC9-94BE-F1CBBB2C1020}"/>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4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5.67</c:v>
                </c:pt>
                <c:pt idx="1">
                  <c:v>5.21</c:v>
                </c:pt>
                <c:pt idx="2">
                  <c:v>4.5199999999999996</c:v>
                </c:pt>
                <c:pt idx="3">
                  <c:v>4.43</c:v>
                </c:pt>
                <c:pt idx="4">
                  <c:v>3.36</c:v>
                </c:pt>
              </c:numCache>
            </c:numRef>
          </c:val>
          <c:extLst>
            <c:ext xmlns:c16="http://schemas.microsoft.com/office/drawing/2014/chart" uri="{C3380CC4-5D6E-409C-BE32-E72D297353CC}">
              <c16:uniqueId val="{00000000-E4CA-4894-865B-BCD96528F136}"/>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10.56</c:v>
                </c:pt>
                <c:pt idx="1">
                  <c:v>12.45</c:v>
                </c:pt>
                <c:pt idx="2">
                  <c:v>13.38</c:v>
                </c:pt>
                <c:pt idx="3">
                  <c:v>13.94</c:v>
                </c:pt>
                <c:pt idx="4">
                  <c:v>12.94</c:v>
                </c:pt>
              </c:numCache>
            </c:numRef>
          </c:val>
          <c:extLst>
            <c:ext xmlns:c16="http://schemas.microsoft.com/office/drawing/2014/chart" uri="{C3380CC4-5D6E-409C-BE32-E72D297353CC}">
              <c16:uniqueId val="{00000001-E4CA-4894-865B-BCD96528F136}"/>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0.77</c:v>
                </c:pt>
                <c:pt idx="1">
                  <c:v>1.4</c:v>
                </c:pt>
                <c:pt idx="2">
                  <c:v>-0.2</c:v>
                </c:pt>
                <c:pt idx="3">
                  <c:v>-1.49</c:v>
                </c:pt>
                <c:pt idx="4">
                  <c:v>-3.76</c:v>
                </c:pt>
              </c:numCache>
            </c:numRef>
          </c:val>
          <c:smooth val="0"/>
          <c:extLst>
            <c:ext xmlns:c16="http://schemas.microsoft.com/office/drawing/2014/chart" uri="{C3380CC4-5D6E-409C-BE32-E72D297353CC}">
              <c16:uniqueId val="{00000002-E4CA-4894-865B-BCD96528F136}"/>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40F-4F1C-950A-9362358368CA}"/>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40F-4F1C-950A-9362358368CA}"/>
            </c:ext>
          </c:extLst>
        </c:ser>
        <c:ser>
          <c:idx val="2"/>
          <c:order val="2"/>
          <c:tx>
            <c:strRef>
              <c:f>データシート!$A$29</c:f>
              <c:strCache>
                <c:ptCount val="1"/>
                <c:pt idx="0">
                  <c:v>休日応急診療所特別会計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2-F40F-4F1C-950A-9362358368CA}"/>
            </c:ext>
          </c:extLst>
        </c:ser>
        <c:ser>
          <c:idx val="3"/>
          <c:order val="3"/>
          <c:tx>
            <c:strRef>
              <c:f>データシート!$A$30</c:f>
              <c:strCache>
                <c:ptCount val="1"/>
                <c:pt idx="0">
                  <c:v>駐車場特別会計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F40F-4F1C-950A-9362358368CA}"/>
            </c:ext>
          </c:extLst>
        </c:ser>
        <c:ser>
          <c:idx val="4"/>
          <c:order val="4"/>
          <c:tx>
            <c:strRef>
              <c:f>データシート!$A$31</c:f>
              <c:strCache>
                <c:ptCount val="1"/>
                <c:pt idx="0">
                  <c:v>国民健康保険特別会計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0.74</c:v>
                </c:pt>
                <c:pt idx="2">
                  <c:v>#N/A</c:v>
                </c:pt>
                <c:pt idx="3">
                  <c:v>0.77</c:v>
                </c:pt>
                <c:pt idx="4">
                  <c:v>#N/A</c:v>
                </c:pt>
                <c:pt idx="5">
                  <c:v>0.05</c:v>
                </c:pt>
                <c:pt idx="6">
                  <c:v>#N/A</c:v>
                </c:pt>
                <c:pt idx="7">
                  <c:v>0.05</c:v>
                </c:pt>
                <c:pt idx="8">
                  <c:v>#N/A</c:v>
                </c:pt>
                <c:pt idx="9">
                  <c:v>0.09</c:v>
                </c:pt>
              </c:numCache>
            </c:numRef>
          </c:val>
          <c:extLst>
            <c:ext xmlns:c16="http://schemas.microsoft.com/office/drawing/2014/chart" uri="{C3380CC4-5D6E-409C-BE32-E72D297353CC}">
              <c16:uniqueId val="{00000004-F40F-4F1C-950A-9362358368CA}"/>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0.19</c:v>
                </c:pt>
                <c:pt idx="2">
                  <c:v>#N/A</c:v>
                </c:pt>
                <c:pt idx="3">
                  <c:v>0.18</c:v>
                </c:pt>
                <c:pt idx="4">
                  <c:v>#N/A</c:v>
                </c:pt>
                <c:pt idx="5">
                  <c:v>0.22</c:v>
                </c:pt>
                <c:pt idx="6">
                  <c:v>#N/A</c:v>
                </c:pt>
                <c:pt idx="7">
                  <c:v>0.22</c:v>
                </c:pt>
                <c:pt idx="8">
                  <c:v>#N/A</c:v>
                </c:pt>
                <c:pt idx="9">
                  <c:v>0.25</c:v>
                </c:pt>
              </c:numCache>
            </c:numRef>
          </c:val>
          <c:extLst>
            <c:ext xmlns:c16="http://schemas.microsoft.com/office/drawing/2014/chart" uri="{C3380CC4-5D6E-409C-BE32-E72D297353CC}">
              <c16:uniqueId val="{00000005-F40F-4F1C-950A-9362358368CA}"/>
            </c:ext>
          </c:extLst>
        </c:ser>
        <c:ser>
          <c:idx val="6"/>
          <c:order val="6"/>
          <c:tx>
            <c:strRef>
              <c:f>データシート!$A$33</c:f>
              <c:strCache>
                <c:ptCount val="1"/>
                <c:pt idx="0">
                  <c:v>介護保険特別会計（保険事業勘定）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0.83</c:v>
                </c:pt>
                <c:pt idx="2">
                  <c:v>#N/A</c:v>
                </c:pt>
                <c:pt idx="3">
                  <c:v>0.69</c:v>
                </c:pt>
                <c:pt idx="4">
                  <c:v>#N/A</c:v>
                </c:pt>
                <c:pt idx="5">
                  <c:v>0.87</c:v>
                </c:pt>
                <c:pt idx="6">
                  <c:v>#N/A</c:v>
                </c:pt>
                <c:pt idx="7">
                  <c:v>0.99</c:v>
                </c:pt>
                <c:pt idx="8">
                  <c:v>#N/A</c:v>
                </c:pt>
                <c:pt idx="9">
                  <c:v>1</c:v>
                </c:pt>
              </c:numCache>
            </c:numRef>
          </c:val>
          <c:extLst>
            <c:ext xmlns:c16="http://schemas.microsoft.com/office/drawing/2014/chart" uri="{C3380CC4-5D6E-409C-BE32-E72D297353CC}">
              <c16:uniqueId val="{00000006-F40F-4F1C-950A-9362358368CA}"/>
            </c:ext>
          </c:extLst>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5.66</c:v>
                </c:pt>
                <c:pt idx="2">
                  <c:v>#N/A</c:v>
                </c:pt>
                <c:pt idx="3">
                  <c:v>5.2</c:v>
                </c:pt>
                <c:pt idx="4">
                  <c:v>#N/A</c:v>
                </c:pt>
                <c:pt idx="5">
                  <c:v>4.51</c:v>
                </c:pt>
                <c:pt idx="6">
                  <c:v>#N/A</c:v>
                </c:pt>
                <c:pt idx="7">
                  <c:v>4.43</c:v>
                </c:pt>
                <c:pt idx="8">
                  <c:v>#N/A</c:v>
                </c:pt>
                <c:pt idx="9">
                  <c:v>3.35</c:v>
                </c:pt>
              </c:numCache>
            </c:numRef>
          </c:val>
          <c:extLst>
            <c:ext xmlns:c16="http://schemas.microsoft.com/office/drawing/2014/chart" uri="{C3380CC4-5D6E-409C-BE32-E72D297353CC}">
              <c16:uniqueId val="{00000007-F40F-4F1C-950A-9362358368CA}"/>
            </c:ext>
          </c:extLst>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5.62</c:v>
                </c:pt>
                <c:pt idx="2">
                  <c:v>#N/A</c:v>
                </c:pt>
                <c:pt idx="3">
                  <c:v>5.38</c:v>
                </c:pt>
                <c:pt idx="4">
                  <c:v>#N/A</c:v>
                </c:pt>
                <c:pt idx="5">
                  <c:v>4.4000000000000004</c:v>
                </c:pt>
                <c:pt idx="6">
                  <c:v>#N/A</c:v>
                </c:pt>
                <c:pt idx="7">
                  <c:v>4.57</c:v>
                </c:pt>
                <c:pt idx="8">
                  <c:v>#N/A</c:v>
                </c:pt>
                <c:pt idx="9">
                  <c:v>4.5199999999999996</c:v>
                </c:pt>
              </c:numCache>
            </c:numRef>
          </c:val>
          <c:extLst>
            <c:ext xmlns:c16="http://schemas.microsoft.com/office/drawing/2014/chart" uri="{C3380CC4-5D6E-409C-BE32-E72D297353CC}">
              <c16:uniqueId val="{00000008-F40F-4F1C-950A-9362358368CA}"/>
            </c:ext>
          </c:extLst>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5.37</c:v>
                </c:pt>
                <c:pt idx="2">
                  <c:v>#N/A</c:v>
                </c:pt>
                <c:pt idx="3">
                  <c:v>5.83</c:v>
                </c:pt>
                <c:pt idx="4">
                  <c:v>#N/A</c:v>
                </c:pt>
                <c:pt idx="5">
                  <c:v>6.59</c:v>
                </c:pt>
                <c:pt idx="6">
                  <c:v>#N/A</c:v>
                </c:pt>
                <c:pt idx="7">
                  <c:v>7.35</c:v>
                </c:pt>
                <c:pt idx="8">
                  <c:v>#N/A</c:v>
                </c:pt>
                <c:pt idx="9">
                  <c:v>7.73</c:v>
                </c:pt>
              </c:numCache>
            </c:numRef>
          </c:val>
          <c:extLst>
            <c:ext xmlns:c16="http://schemas.microsoft.com/office/drawing/2014/chart" uri="{C3380CC4-5D6E-409C-BE32-E72D297353CC}">
              <c16:uniqueId val="{00000009-F40F-4F1C-950A-9362358368CA}"/>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2134</c:v>
                </c:pt>
                <c:pt idx="5">
                  <c:v>2205</c:v>
                </c:pt>
                <c:pt idx="8">
                  <c:v>2170</c:v>
                </c:pt>
                <c:pt idx="11">
                  <c:v>2182</c:v>
                </c:pt>
                <c:pt idx="14">
                  <c:v>2098</c:v>
                </c:pt>
              </c:numCache>
            </c:numRef>
          </c:val>
          <c:extLst>
            <c:ext xmlns:c16="http://schemas.microsoft.com/office/drawing/2014/chart" uri="{C3380CC4-5D6E-409C-BE32-E72D297353CC}">
              <c16:uniqueId val="{00000000-F885-4194-8E5D-A77E1834F33D}"/>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F885-4194-8E5D-A77E1834F33D}"/>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F885-4194-8E5D-A77E1834F33D}"/>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147</c:v>
                </c:pt>
                <c:pt idx="3">
                  <c:v>118</c:v>
                </c:pt>
                <c:pt idx="6">
                  <c:v>120</c:v>
                </c:pt>
                <c:pt idx="9">
                  <c:v>140</c:v>
                </c:pt>
                <c:pt idx="12">
                  <c:v>140</c:v>
                </c:pt>
              </c:numCache>
            </c:numRef>
          </c:val>
          <c:extLst>
            <c:ext xmlns:c16="http://schemas.microsoft.com/office/drawing/2014/chart" uri="{C3380CC4-5D6E-409C-BE32-E72D297353CC}">
              <c16:uniqueId val="{00000003-F885-4194-8E5D-A77E1834F33D}"/>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97</c:v>
                </c:pt>
                <c:pt idx="3">
                  <c:v>96</c:v>
                </c:pt>
                <c:pt idx="6">
                  <c:v>78</c:v>
                </c:pt>
                <c:pt idx="9">
                  <c:v>92</c:v>
                </c:pt>
                <c:pt idx="12">
                  <c:v>69</c:v>
                </c:pt>
              </c:numCache>
            </c:numRef>
          </c:val>
          <c:extLst>
            <c:ext xmlns:c16="http://schemas.microsoft.com/office/drawing/2014/chart" uri="{C3380CC4-5D6E-409C-BE32-E72D297353CC}">
              <c16:uniqueId val="{00000004-F885-4194-8E5D-A77E1834F33D}"/>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F885-4194-8E5D-A77E1834F33D}"/>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F885-4194-8E5D-A77E1834F33D}"/>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2443</c:v>
                </c:pt>
                <c:pt idx="3">
                  <c:v>2557</c:v>
                </c:pt>
                <c:pt idx="6">
                  <c:v>2465</c:v>
                </c:pt>
                <c:pt idx="9">
                  <c:v>2367</c:v>
                </c:pt>
                <c:pt idx="12">
                  <c:v>2466</c:v>
                </c:pt>
              </c:numCache>
            </c:numRef>
          </c:val>
          <c:extLst>
            <c:ext xmlns:c16="http://schemas.microsoft.com/office/drawing/2014/chart" uri="{C3380CC4-5D6E-409C-BE32-E72D297353CC}">
              <c16:uniqueId val="{00000007-F885-4194-8E5D-A77E1834F33D}"/>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553</c:v>
                </c:pt>
                <c:pt idx="2">
                  <c:v>#N/A</c:v>
                </c:pt>
                <c:pt idx="3">
                  <c:v>#N/A</c:v>
                </c:pt>
                <c:pt idx="4">
                  <c:v>566</c:v>
                </c:pt>
                <c:pt idx="5">
                  <c:v>#N/A</c:v>
                </c:pt>
                <c:pt idx="6">
                  <c:v>#N/A</c:v>
                </c:pt>
                <c:pt idx="7">
                  <c:v>493</c:v>
                </c:pt>
                <c:pt idx="8">
                  <c:v>#N/A</c:v>
                </c:pt>
                <c:pt idx="9">
                  <c:v>#N/A</c:v>
                </c:pt>
                <c:pt idx="10">
                  <c:v>417</c:v>
                </c:pt>
                <c:pt idx="11">
                  <c:v>#N/A</c:v>
                </c:pt>
                <c:pt idx="12">
                  <c:v>#N/A</c:v>
                </c:pt>
                <c:pt idx="13">
                  <c:v>577</c:v>
                </c:pt>
                <c:pt idx="14">
                  <c:v>#N/A</c:v>
                </c:pt>
              </c:numCache>
            </c:numRef>
          </c:val>
          <c:smooth val="0"/>
          <c:extLst>
            <c:ext xmlns:c16="http://schemas.microsoft.com/office/drawing/2014/chart" uri="{C3380CC4-5D6E-409C-BE32-E72D297353CC}">
              <c16:uniqueId val="{00000008-F885-4194-8E5D-A77E1834F33D}"/>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20549</c:v>
                </c:pt>
                <c:pt idx="5">
                  <c:v>20395</c:v>
                </c:pt>
                <c:pt idx="8">
                  <c:v>21246</c:v>
                </c:pt>
                <c:pt idx="11">
                  <c:v>20453</c:v>
                </c:pt>
                <c:pt idx="14">
                  <c:v>19398</c:v>
                </c:pt>
              </c:numCache>
            </c:numRef>
          </c:val>
          <c:extLst>
            <c:ext xmlns:c16="http://schemas.microsoft.com/office/drawing/2014/chart" uri="{C3380CC4-5D6E-409C-BE32-E72D297353CC}">
              <c16:uniqueId val="{00000000-6298-4297-9C38-A5681E77BC1A}"/>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3740</c:v>
                </c:pt>
                <c:pt idx="5">
                  <c:v>2995</c:v>
                </c:pt>
                <c:pt idx="8">
                  <c:v>3009</c:v>
                </c:pt>
                <c:pt idx="11">
                  <c:v>2663</c:v>
                </c:pt>
                <c:pt idx="14">
                  <c:v>2726</c:v>
                </c:pt>
              </c:numCache>
            </c:numRef>
          </c:val>
          <c:extLst>
            <c:ext xmlns:c16="http://schemas.microsoft.com/office/drawing/2014/chart" uri="{C3380CC4-5D6E-409C-BE32-E72D297353CC}">
              <c16:uniqueId val="{00000001-6298-4297-9C38-A5681E77BC1A}"/>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6899</c:v>
                </c:pt>
                <c:pt idx="5">
                  <c:v>8063</c:v>
                </c:pt>
                <c:pt idx="8">
                  <c:v>7013</c:v>
                </c:pt>
                <c:pt idx="11">
                  <c:v>6498</c:v>
                </c:pt>
                <c:pt idx="14">
                  <c:v>6085</c:v>
                </c:pt>
              </c:numCache>
            </c:numRef>
          </c:val>
          <c:extLst>
            <c:ext xmlns:c16="http://schemas.microsoft.com/office/drawing/2014/chart" uri="{C3380CC4-5D6E-409C-BE32-E72D297353CC}">
              <c16:uniqueId val="{00000002-6298-4297-9C38-A5681E77BC1A}"/>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6298-4297-9C38-A5681E77BC1A}"/>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6298-4297-9C38-A5681E77BC1A}"/>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6298-4297-9C38-A5681E77BC1A}"/>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2763</c:v>
                </c:pt>
                <c:pt idx="3">
                  <c:v>2810</c:v>
                </c:pt>
                <c:pt idx="6">
                  <c:v>2742</c:v>
                </c:pt>
                <c:pt idx="9">
                  <c:v>2931</c:v>
                </c:pt>
                <c:pt idx="12">
                  <c:v>3014</c:v>
                </c:pt>
              </c:numCache>
            </c:numRef>
          </c:val>
          <c:extLst>
            <c:ext xmlns:c16="http://schemas.microsoft.com/office/drawing/2014/chart" uri="{C3380CC4-5D6E-409C-BE32-E72D297353CC}">
              <c16:uniqueId val="{00000006-6298-4297-9C38-A5681E77BC1A}"/>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1348</c:v>
                </c:pt>
                <c:pt idx="3">
                  <c:v>1288</c:v>
                </c:pt>
                <c:pt idx="6">
                  <c:v>1897</c:v>
                </c:pt>
                <c:pt idx="9">
                  <c:v>1989</c:v>
                </c:pt>
                <c:pt idx="12">
                  <c:v>1945</c:v>
                </c:pt>
              </c:numCache>
            </c:numRef>
          </c:val>
          <c:extLst>
            <c:ext xmlns:c16="http://schemas.microsoft.com/office/drawing/2014/chart" uri="{C3380CC4-5D6E-409C-BE32-E72D297353CC}">
              <c16:uniqueId val="{00000007-6298-4297-9C38-A5681E77BC1A}"/>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406</c:v>
                </c:pt>
                <c:pt idx="3">
                  <c:v>341</c:v>
                </c:pt>
                <c:pt idx="6">
                  <c:v>274</c:v>
                </c:pt>
                <c:pt idx="9">
                  <c:v>212</c:v>
                </c:pt>
                <c:pt idx="12">
                  <c:v>409</c:v>
                </c:pt>
              </c:numCache>
            </c:numRef>
          </c:val>
          <c:extLst>
            <c:ext xmlns:c16="http://schemas.microsoft.com/office/drawing/2014/chart" uri="{C3380CC4-5D6E-409C-BE32-E72D297353CC}">
              <c16:uniqueId val="{00000008-6298-4297-9C38-A5681E77BC1A}"/>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17</c:v>
                </c:pt>
                <c:pt idx="6">
                  <c:v>0</c:v>
                </c:pt>
                <c:pt idx="9">
                  <c:v>0</c:v>
                </c:pt>
                <c:pt idx="12">
                  <c:v>0</c:v>
                </c:pt>
              </c:numCache>
            </c:numRef>
          </c:val>
          <c:extLst>
            <c:ext xmlns:c16="http://schemas.microsoft.com/office/drawing/2014/chart" uri="{C3380CC4-5D6E-409C-BE32-E72D297353CC}">
              <c16:uniqueId val="{00000009-6298-4297-9C38-A5681E77BC1A}"/>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27113</c:v>
                </c:pt>
                <c:pt idx="3">
                  <c:v>26293</c:v>
                </c:pt>
                <c:pt idx="6">
                  <c:v>28635</c:v>
                </c:pt>
                <c:pt idx="9">
                  <c:v>27778</c:v>
                </c:pt>
                <c:pt idx="12">
                  <c:v>26149</c:v>
                </c:pt>
              </c:numCache>
            </c:numRef>
          </c:val>
          <c:extLst>
            <c:ext xmlns:c16="http://schemas.microsoft.com/office/drawing/2014/chart" uri="{C3380CC4-5D6E-409C-BE32-E72D297353CC}">
              <c16:uniqueId val="{0000000A-6298-4297-9C38-A5681E77BC1A}"/>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442</c:v>
                </c:pt>
                <c:pt idx="2">
                  <c:v>#N/A</c:v>
                </c:pt>
                <c:pt idx="3">
                  <c:v>#N/A</c:v>
                </c:pt>
                <c:pt idx="4">
                  <c:v>0</c:v>
                </c:pt>
                <c:pt idx="5">
                  <c:v>#N/A</c:v>
                </c:pt>
                <c:pt idx="6">
                  <c:v>#N/A</c:v>
                </c:pt>
                <c:pt idx="7">
                  <c:v>2281</c:v>
                </c:pt>
                <c:pt idx="8">
                  <c:v>#N/A</c:v>
                </c:pt>
                <c:pt idx="9">
                  <c:v>#N/A</c:v>
                </c:pt>
                <c:pt idx="10">
                  <c:v>3296</c:v>
                </c:pt>
                <c:pt idx="11">
                  <c:v>#N/A</c:v>
                </c:pt>
                <c:pt idx="12">
                  <c:v>#N/A</c:v>
                </c:pt>
                <c:pt idx="13">
                  <c:v>3308</c:v>
                </c:pt>
                <c:pt idx="14">
                  <c:v>#N/A</c:v>
                </c:pt>
              </c:numCache>
            </c:numRef>
          </c:val>
          <c:smooth val="0"/>
          <c:extLst>
            <c:ext xmlns:c16="http://schemas.microsoft.com/office/drawing/2014/chart" uri="{C3380CC4-5D6E-409C-BE32-E72D297353CC}">
              <c16:uniqueId val="{0000000B-6298-4297-9C38-A5681E77BC1A}"/>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2103</c:v>
                </c:pt>
                <c:pt idx="1">
                  <c:v>2226</c:v>
                </c:pt>
                <c:pt idx="2">
                  <c:v>2126</c:v>
                </c:pt>
              </c:numCache>
            </c:numRef>
          </c:val>
          <c:extLst>
            <c:ext xmlns:c16="http://schemas.microsoft.com/office/drawing/2014/chart" uri="{C3380CC4-5D6E-409C-BE32-E72D297353CC}">
              <c16:uniqueId val="{00000000-5BD3-4A12-AA35-0B09A948ED96}"/>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695</c:v>
                </c:pt>
                <c:pt idx="1">
                  <c:v>832</c:v>
                </c:pt>
                <c:pt idx="2">
                  <c:v>800</c:v>
                </c:pt>
              </c:numCache>
            </c:numRef>
          </c:val>
          <c:extLst>
            <c:ext xmlns:c16="http://schemas.microsoft.com/office/drawing/2014/chart" uri="{C3380CC4-5D6E-409C-BE32-E72D297353CC}">
              <c16:uniqueId val="{00000001-5BD3-4A12-AA35-0B09A948ED96}"/>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4214</c:v>
                </c:pt>
                <c:pt idx="1">
                  <c:v>3439</c:v>
                </c:pt>
                <c:pt idx="2">
                  <c:v>3159</c:v>
                </c:pt>
              </c:numCache>
            </c:numRef>
          </c:val>
          <c:extLst>
            <c:ext xmlns:c16="http://schemas.microsoft.com/office/drawing/2014/chart" uri="{C3380CC4-5D6E-409C-BE32-E72D297353CC}">
              <c16:uniqueId val="{00000002-5BD3-4A12-AA35-0B09A948ED96}"/>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京都府八幡市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本市は、下水道事業の経営が健全であり、交付税算入を加味した場合の公営企業繰出金が少ないため、数値悪化は見られるものの実質公債費比率は他市と比較して低くなっている。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今後、令和４年度に完了した庁舎整備による多額の地方債借入の影響で実質公債費比率の悪化が見込まれる。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健全な数値を維持していくためには、退職手当債の繰上償還や資金手当地方債の抑制による残高抑制を図り、将来の実質公債費比率の悪化を抑えていく必要がある。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京都府八幡市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kumimoji="1" lang="en-US" altLang="ja-JP" sz="1400">
            <a:latin typeface="ＭＳ ゴシック" pitchFamily="49" charset="-128"/>
            <a:ea typeface="ＭＳ ゴシック" pitchFamily="49" charset="-128"/>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５年度は消防庁舎の建設に伴う公共施設等整備基金の繰入による基金残高の減等により、将来負担比率が悪化したが、令和６年度についても道路整備等に伴う公共施設等整備基金の繰入による基金残高の減等により、将来負担比率が増加することとなった。</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今後は、持続可能な財政運営の実現のために、引き続き退職手当債の繰上償還や資金手当地方債の抑制による残高抑制を図り、将来負担比率の悪化を最小限にとどめていく必要がある。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京都府八幡市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令和６年度は、消防庁舎整備事業等の公共施設等整備事業が令和５年度に完了したものの、文化施設の改修や道路整備等により公共施設等整備基金について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221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百万円の取り崩しを行ったことや</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会計年度任用職員</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をはじめとする職員</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数</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が多く人事院勧告への対応や勤勉手当の支給開始等</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の要因</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による人件費の引上げにより、財政調整基金の取り崩しを行ったことを</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主な要因として基金残高が減少している。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今後の公共施設の大規模整備等に備え公共施設等整備基金を活用できるよう残高を一定確保する。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財政調整基金については標準財政規模の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下回らないように努める。また、退職手当基金については職員の年齢層が偏在しており、今後職員の退職見込数が減少し残高が増える局面に突入するが、偏在の多い年齢層の退職が始まる時期に備えて計画的な積み立てを行う。</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schemeClr val="dk1"/>
              </a:solidFill>
              <a:effectLst/>
              <a:uLnTx/>
              <a:uFillTx/>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・公共施設等整備基金：公共施設等の計画的な改修、整備等を図る</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・職員退職手当基金：職員の退職手当の資金を積み立てる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・公共施設等整備基金：令和５年度の消防庁舎整備事業等の公共施設等整備事業が完了したことに伴い取崩額は減少したものの、市道維持管理工事や八幡市文化センター大ホール電気設備改修工事等に</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219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百万円の取崩行ったことにより、残高は減となっている。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・職員退職手当基金：平成</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28</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年度以降退職手当債不発行及び職員の大量退職局面が続き取崩額が大きく残高の減少が続いていたが、令和６年度は前年度に引き続き、定年延長等の影響により一時的に取崩額が減少し、基金残高は増となっ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（取崩額　令和２年度：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377</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　令和３年度：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476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　令和４年度：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402</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　令和５年度：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181</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　令和６年度：</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319</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令和７年度についても市道維持管理工事等に多額の取り崩しを予定しているため、公共施設等整備基金については当面減少が見込まれる。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の市施設の更新についてはその必要性を含めて十分検討を行ったうえで、交付税措置のない起債借入を抑制し、利息を含む将来負担を縮減するために、基金を活用できるよう公共施設等整備基金残高についても維持していく必要があ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令和６年度は前年度の決算積立と同額であったものの、物価高・最低賃金や労務単価の上昇等による人件費や物件費の増加等により、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364</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百万円の積立に対し</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465</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百万円の取り崩しとなったため、基金残高は</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百万円減少している。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財政調整基金残高は、標準財政規模の</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％を下回らないように努める。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今後は、新庁舎整備の元利償還金の増加や物価高・最低賃金や労務単価の上昇等による人件費や物件費の増加等により財政運営が厳しくなっており、財政調整基金取崩を最小限に抑え、基金の適切運用に努める。</a:t>
          </a:r>
          <a:endPar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令和６年度は臨時財政対策債償還のための地方交付税追加交付により</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106</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百万円の積立を行ったが、臨時財政対策債の償還等による</a:t>
          </a:r>
          <a:r>
            <a:rPr kumimoji="1" lang="en-US" altLang="ja-JP"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140</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百万円の取り崩しを行ったため残高が減少している。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臨時財政対策債償還分については、今後の臨時財政対策債の償還に合わせて取崩を行っていく。</a:t>
          </a: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　その他の減債基金については、庁舎整備事業等大型事業の償還に備え、計画的に運用を行っていく。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京都府八幡市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68,598
65,778
24.35
30,536,767
29,812,075
551,581
16,423,785
26,149,112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22.3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６</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年度においては、基準財政収入額・基準財政需要額ともに増加したが、基準財政</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収入額</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の伸び幅が大きかったこと等により財政力指数</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は改善</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している。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今後想定される更なる少子高齢化に備え、継続した行財政改革の取組を行うとともに、税源涵養の視点からの潜在力を成長に結びつける施策を推進することで、財政基盤の強化を図る必要がある。</a:t>
          </a:r>
          <a:endPar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令和３年度において第３次産業人口比率の増加により、市町村類型が</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Ⅱ</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－１から</a:t>
          </a:r>
          <a:r>
            <a:rPr kumimoji="1" lang="en-US"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Ⅱ</a:t>
          </a:r>
          <a:r>
            <a:rPr kumimoji="1"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－３に変更になったため、類似団体平均が大きく変動している。</a:t>
          </a:r>
          <a:endParaRPr kumimoji="0" lang="ja-JP" altLang="ja-JP" sz="12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129117</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013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44044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44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129117</xdr:rowOff>
    </xdr:from>
    <xdr:to>
      <xdr:col>24</xdr:col>
      <xdr:colOff>12700</xdr:colOff>
      <xdr:row>36</xdr:row>
      <xdr:rowOff>129117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0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105833</xdr:rowOff>
    </xdr:from>
    <xdr:to>
      <xdr:col>23</xdr:col>
      <xdr:colOff>133350</xdr:colOff>
      <xdr:row>42</xdr:row>
      <xdr:rowOff>125942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flipV="1">
          <a:off x="4114800" y="7306733"/>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122360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45508</xdr:rowOff>
    </xdr:from>
    <xdr:to>
      <xdr:col>19</xdr:col>
      <xdr:colOff>133350</xdr:colOff>
      <xdr:row>42</xdr:row>
      <xdr:rowOff>125942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46408"/>
          <a:ext cx="889000" cy="80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105833</xdr:rowOff>
    </xdr:from>
    <xdr:to>
      <xdr:col>19</xdr:col>
      <xdr:colOff>184150</xdr:colOff>
      <xdr:row>42</xdr:row>
      <xdr:rowOff>35983</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46160</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041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41</xdr:row>
      <xdr:rowOff>156633</xdr:rowOff>
    </xdr:from>
    <xdr:to>
      <xdr:col>15</xdr:col>
      <xdr:colOff>82550</xdr:colOff>
      <xdr:row>42</xdr:row>
      <xdr:rowOff>45508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186083"/>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85725</xdr:rowOff>
    </xdr:from>
    <xdr:to>
      <xdr:col>15</xdr:col>
      <xdr:colOff>133350</xdr:colOff>
      <xdr:row>42</xdr:row>
      <xdr:rowOff>15875</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26052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8840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116417</xdr:rowOff>
    </xdr:from>
    <xdr:to>
      <xdr:col>11</xdr:col>
      <xdr:colOff>31750</xdr:colOff>
      <xdr:row>41</xdr:row>
      <xdr:rowOff>156633</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14586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5944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104775</xdr:rowOff>
    </xdr:from>
    <xdr:to>
      <xdr:col>7</xdr:col>
      <xdr:colOff>31750</xdr:colOff>
      <xdr:row>44</xdr:row>
      <xdr:rowOff>34925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477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19702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56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55033</xdr:rowOff>
    </xdr:from>
    <xdr:to>
      <xdr:col>23</xdr:col>
      <xdr:colOff>184150</xdr:colOff>
      <xdr:row>42</xdr:row>
      <xdr:rowOff>156633</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27110</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280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75142</xdr:rowOff>
    </xdr:from>
    <xdr:to>
      <xdr:col>19</xdr:col>
      <xdr:colOff>184150</xdr:colOff>
      <xdr:row>43</xdr:row>
      <xdr:rowOff>5292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760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161519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624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166158</xdr:rowOff>
    </xdr:from>
    <xdr:to>
      <xdr:col>15</xdr:col>
      <xdr:colOff>133350</xdr:colOff>
      <xdr:row>42</xdr:row>
      <xdr:rowOff>96308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95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81085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281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105833</xdr:rowOff>
    </xdr:from>
    <xdr:to>
      <xdr:col>11</xdr:col>
      <xdr:colOff>82550</xdr:colOff>
      <xdr:row>42</xdr:row>
      <xdr:rowOff>35983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35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20760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65617</xdr:rowOff>
    </xdr:from>
    <xdr:to>
      <xdr:col>7</xdr:col>
      <xdr:colOff>31750</xdr:colOff>
      <xdr:row>41</xdr:row>
      <xdr:rowOff>167217</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095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5944</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863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[101.8%]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令和６年度は地方税は減少したものの、地方交付税及び地方特例交付金の増加により税収及び交付金等経常一般財源は増収となった。　しかし、人事院勧告への対応による人件費の引上げ、特に会計年度任用職員の報酬引上げ及び勤勉手当の支給開始等による増による人件費の大幅な増及び扶助費の増等により前年度から５ポイント悪化している。</a:t>
          </a:r>
          <a:endParaRPr kumimoji="1" lang="en-US" altLang="ja-JP"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歳出については義務的経費である人件費が会計年度任用職員制度等により増加傾向であり、委託料などの物件費や社会保障経費についても増加し続けていくことが見込まれており、継続した歳出改善や、税源涵養策の展開等を図っていく必要がある。</a:t>
          </a: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67</xdr:row>
      <xdr:rowOff>19685</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64140"/>
          <a:ext cx="0" cy="12426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163212</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78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19685</xdr:rowOff>
    </xdr:from>
    <xdr:to>
      <xdr:col>24</xdr:col>
      <xdr:colOff>12700</xdr:colOff>
      <xdr:row>67</xdr:row>
      <xdr:rowOff>19685</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506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60960</xdr:rowOff>
    </xdr:from>
    <xdr:to>
      <xdr:col>23</xdr:col>
      <xdr:colOff>133350</xdr:colOff>
      <xdr:row>67</xdr:row>
      <xdr:rowOff>19685</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114800" y="11205210"/>
          <a:ext cx="838200" cy="301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35259</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836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18732</xdr:rowOff>
    </xdr:from>
    <xdr:to>
      <xdr:col>23</xdr:col>
      <xdr:colOff>184150</xdr:colOff>
      <xdr:row>64</xdr:row>
      <xdr:rowOff>120332</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99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24765</xdr:rowOff>
    </xdr:from>
    <xdr:to>
      <xdr:col>19</xdr:col>
      <xdr:colOff>133350</xdr:colOff>
      <xdr:row>65</xdr:row>
      <xdr:rowOff>60960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116901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160020</xdr:rowOff>
    </xdr:from>
    <xdr:to>
      <xdr:col>19</xdr:col>
      <xdr:colOff>184150</xdr:colOff>
      <xdr:row>64</xdr:row>
      <xdr:rowOff>90170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96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100347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730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84138</xdr:rowOff>
    </xdr:from>
    <xdr:to>
      <xdr:col>15</xdr:col>
      <xdr:colOff>82550</xdr:colOff>
      <xdr:row>65</xdr:row>
      <xdr:rowOff>24765</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0885488"/>
          <a:ext cx="889000" cy="2835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69532</xdr:rowOff>
    </xdr:from>
    <xdr:to>
      <xdr:col>15</xdr:col>
      <xdr:colOff>133350</xdr:colOff>
      <xdr:row>63</xdr:row>
      <xdr:rowOff>171132</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9859</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63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84138</xdr:rowOff>
    </xdr:from>
    <xdr:to>
      <xdr:col>11</xdr:col>
      <xdr:colOff>31750</xdr:colOff>
      <xdr:row>66</xdr:row>
      <xdr:rowOff>22225</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flipV="1">
          <a:off x="1447800" y="10885488"/>
          <a:ext cx="889000" cy="452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23813</xdr:rowOff>
    </xdr:from>
    <xdr:to>
      <xdr:col>11</xdr:col>
      <xdr:colOff>82550</xdr:colOff>
      <xdr:row>62</xdr:row>
      <xdr:rowOff>125413</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653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135590</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422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69532</xdr:rowOff>
    </xdr:from>
    <xdr:to>
      <xdr:col>7</xdr:col>
      <xdr:colOff>31750</xdr:colOff>
      <xdr:row>63</xdr:row>
      <xdr:rowOff>171132</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70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9859</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63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140335</xdr:rowOff>
    </xdr:from>
    <xdr:to>
      <xdr:col>23</xdr:col>
      <xdr:colOff>184150</xdr:colOff>
      <xdr:row>67</xdr:row>
      <xdr:rowOff>70485</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45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66</xdr:row>
      <xdr:rowOff>36212</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351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10160</xdr:rowOff>
    </xdr:from>
    <xdr:to>
      <xdr:col>19</xdr:col>
      <xdr:colOff>184150</xdr:colOff>
      <xdr:row>65</xdr:row>
      <xdr:rowOff>111760</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96537</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240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64</xdr:row>
      <xdr:rowOff>145415</xdr:rowOff>
    </xdr:from>
    <xdr:to>
      <xdr:col>15</xdr:col>
      <xdr:colOff>133350</xdr:colOff>
      <xdr:row>65</xdr:row>
      <xdr:rowOff>75565</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1118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60342</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204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33338</xdr:rowOff>
    </xdr:from>
    <xdr:to>
      <xdr:col>11</xdr:col>
      <xdr:colOff>82550</xdr:colOff>
      <xdr:row>63</xdr:row>
      <xdr:rowOff>134938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0834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119715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092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142875</xdr:rowOff>
    </xdr:from>
    <xdr:to>
      <xdr:col>7</xdr:col>
      <xdr:colOff>31750</xdr:colOff>
      <xdr:row>66</xdr:row>
      <xdr:rowOff>73025</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287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57802</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373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[144,061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人件費については</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会計年度任用職員</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をはじめとする職員</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数等の要因により経常収支比率において比較的高い割合を占めているほか、近年は労務単価や物価上昇の影響もあり、委託料を始めとした物件費についても上昇傾向が続いて</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今後の人口減少を見据え、業務やサービスの合理化を進め、人件費と物件費のバランスを考えた効率的な財政運営が必要となる。</a:t>
          </a: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28259</xdr:rowOff>
    </xdr:from>
    <xdr:to>
      <xdr:col>23</xdr:col>
      <xdr:colOff>133350</xdr:colOff>
      <xdr:row>89</xdr:row>
      <xdr:rowOff>117235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3744259"/>
          <a:ext cx="0" cy="16320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89312</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48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573,746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117235</xdr:rowOff>
    </xdr:from>
    <xdr:to>
      <xdr:col>24</xdr:col>
      <xdr:colOff>12700</xdr:colOff>
      <xdr:row>89</xdr:row>
      <xdr:rowOff>117235</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76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114636</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4877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28259</xdr:rowOff>
    </xdr:from>
    <xdr:to>
      <xdr:col>24</xdr:col>
      <xdr:colOff>12700</xdr:colOff>
      <xdr:row>80</xdr:row>
      <xdr:rowOff>28259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3744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159412</xdr:rowOff>
    </xdr:from>
    <xdr:to>
      <xdr:col>23</xdr:col>
      <xdr:colOff>133350</xdr:colOff>
      <xdr:row>81</xdr:row>
      <xdr:rowOff>7649</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4114800" y="13875412"/>
          <a:ext cx="838200" cy="19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112265</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38282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140188</xdr:rowOff>
    </xdr:from>
    <xdr:to>
      <xdr:col>23</xdr:col>
      <xdr:colOff>184150</xdr:colOff>
      <xdr:row>81</xdr:row>
      <xdr:rowOff>70338</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3856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132269</xdr:rowOff>
    </xdr:from>
    <xdr:to>
      <xdr:col>19</xdr:col>
      <xdr:colOff>133350</xdr:colOff>
      <xdr:row>80</xdr:row>
      <xdr:rowOff>159412</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3848269"/>
          <a:ext cx="889000" cy="27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101659</xdr:rowOff>
    </xdr:from>
    <xdr:to>
      <xdr:col>19</xdr:col>
      <xdr:colOff>184150</xdr:colOff>
      <xdr:row>81</xdr:row>
      <xdr:rowOff>31809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3817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41986</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35865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125812</xdr:rowOff>
    </xdr:from>
    <xdr:to>
      <xdr:col>15</xdr:col>
      <xdr:colOff>82550</xdr:colOff>
      <xdr:row>80</xdr:row>
      <xdr:rowOff>132269</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3841812"/>
          <a:ext cx="889000" cy="6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102538</xdr:rowOff>
    </xdr:from>
    <xdr:to>
      <xdr:col>15</xdr:col>
      <xdr:colOff>133350</xdr:colOff>
      <xdr:row>81</xdr:row>
      <xdr:rowOff>32688</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3818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17465</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39049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111624</xdr:rowOff>
    </xdr:from>
    <xdr:to>
      <xdr:col>11</xdr:col>
      <xdr:colOff>31750</xdr:colOff>
      <xdr:row>80</xdr:row>
      <xdr:rowOff>125812</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3827624"/>
          <a:ext cx="889000" cy="14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88947</xdr:rowOff>
    </xdr:from>
    <xdr:to>
      <xdr:col>11</xdr:col>
      <xdr:colOff>82550</xdr:colOff>
      <xdr:row>81</xdr:row>
      <xdr:rowOff>19097</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380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3874</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38913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169278</xdr:rowOff>
    </xdr:from>
    <xdr:to>
      <xdr:col>7</xdr:col>
      <xdr:colOff>31750</xdr:colOff>
      <xdr:row>81</xdr:row>
      <xdr:rowOff>99428</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3885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84205</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3971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128299</xdr:rowOff>
    </xdr:from>
    <xdr:to>
      <xdr:col>23</xdr:col>
      <xdr:colOff>184150</xdr:colOff>
      <xdr:row>81</xdr:row>
      <xdr:rowOff>58449</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3844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79</xdr:row>
      <xdr:rowOff>144826</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6893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108612</xdr:rowOff>
    </xdr:from>
    <xdr:to>
      <xdr:col>19</xdr:col>
      <xdr:colOff>184150</xdr:colOff>
      <xdr:row>81</xdr:row>
      <xdr:rowOff>38762</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3824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23539</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910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81469</xdr:rowOff>
    </xdr:from>
    <xdr:to>
      <xdr:col>15</xdr:col>
      <xdr:colOff>133350</xdr:colOff>
      <xdr:row>81</xdr:row>
      <xdr:rowOff>11619</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37974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21796</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5663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75012</xdr:rowOff>
    </xdr:from>
    <xdr:to>
      <xdr:col>11</xdr:col>
      <xdr:colOff>82550</xdr:colOff>
      <xdr:row>81</xdr:row>
      <xdr:rowOff>5162</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791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15339</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559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60824</xdr:rowOff>
    </xdr:from>
    <xdr:to>
      <xdr:col>7</xdr:col>
      <xdr:colOff>31750</xdr:colOff>
      <xdr:row>80</xdr:row>
      <xdr:rowOff>162424</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776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1151</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545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市の人口急増期に大量採用された職員の入れ替わりの影響等により職員の</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年齢層に偏りがあり</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、若年層の昇格時期が早い傾向があること等により近年は指数が上昇し</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令和４年度までは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100</a:t>
          </a:r>
          <a:r>
            <a:rPr kumimoji="1" lang="ja-JP"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を超えている状況で</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あった。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令和６年度は定年退職による職員の入れ替わり等の影響もあり、ラスパイレス指数は令和５年度から引き続き低下している。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164193</xdr:rowOff>
    </xdr:from>
    <xdr:to>
      <xdr:col>81</xdr:col>
      <xdr:colOff>44450</xdr:colOff>
      <xdr:row>89</xdr:row>
      <xdr:rowOff>121557</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708743"/>
          <a:ext cx="0" cy="1671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93634</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52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121557</xdr:rowOff>
    </xdr:from>
    <xdr:to>
      <xdr:col>81</xdr:col>
      <xdr:colOff>133350</xdr:colOff>
      <xdr:row>89</xdr:row>
      <xdr:rowOff>121557</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806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79120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45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164193</xdr:rowOff>
    </xdr:from>
    <xdr:to>
      <xdr:col>81</xdr:col>
      <xdr:colOff>133350</xdr:colOff>
      <xdr:row>79</xdr:row>
      <xdr:rowOff>164193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70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84</xdr:row>
      <xdr:rowOff>117021</xdr:rowOff>
    </xdr:from>
    <xdr:to>
      <xdr:col>81</xdr:col>
      <xdr:colOff>44450</xdr:colOff>
      <xdr:row>85</xdr:row>
      <xdr:rowOff>14514</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518821"/>
          <a:ext cx="838200" cy="68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83</xdr:row>
      <xdr:rowOff>48277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27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31750</xdr:rowOff>
    </xdr:from>
    <xdr:to>
      <xdr:col>81</xdr:col>
      <xdr:colOff>95250</xdr:colOff>
      <xdr:row>84</xdr:row>
      <xdr:rowOff>133350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14514</xdr:rowOff>
    </xdr:from>
    <xdr:to>
      <xdr:col>77</xdr:col>
      <xdr:colOff>44450</xdr:colOff>
      <xdr:row>86</xdr:row>
      <xdr:rowOff>136071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587764"/>
          <a:ext cx="889000" cy="293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31750</xdr:rowOff>
    </xdr:from>
    <xdr:to>
      <xdr:col>77</xdr:col>
      <xdr:colOff>95250</xdr:colOff>
      <xdr:row>84</xdr:row>
      <xdr:rowOff>133350</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82</xdr:row>
      <xdr:rowOff>143527</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202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84364</xdr:rowOff>
    </xdr:from>
    <xdr:to>
      <xdr:col>72</xdr:col>
      <xdr:colOff>203200</xdr:colOff>
      <xdr:row>86</xdr:row>
      <xdr:rowOff>136071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829064"/>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31750</xdr:rowOff>
    </xdr:from>
    <xdr:to>
      <xdr:col>73</xdr:col>
      <xdr:colOff>44450</xdr:colOff>
      <xdr:row>84</xdr:row>
      <xdr:rowOff>133350</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43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82</xdr:row>
      <xdr:rowOff>143527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20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32657</xdr:rowOff>
    </xdr:from>
    <xdr:to>
      <xdr:col>68</xdr:col>
      <xdr:colOff>152400</xdr:colOff>
      <xdr:row>86</xdr:row>
      <xdr:rowOff>84364</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777357"/>
          <a:ext cx="889000" cy="51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48986</xdr:rowOff>
    </xdr:from>
    <xdr:to>
      <xdr:col>68</xdr:col>
      <xdr:colOff>203200</xdr:colOff>
      <xdr:row>84</xdr:row>
      <xdr:rowOff>150586</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450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82</xdr:row>
      <xdr:rowOff>160763</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219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83</xdr:row>
      <xdr:rowOff>168729</xdr:rowOff>
    </xdr:from>
    <xdr:to>
      <xdr:col>64</xdr:col>
      <xdr:colOff>152400</xdr:colOff>
      <xdr:row>84</xdr:row>
      <xdr:rowOff>98879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399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82</xdr:row>
      <xdr:rowOff>109056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167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66221</xdr:rowOff>
    </xdr:from>
    <xdr:to>
      <xdr:col>81</xdr:col>
      <xdr:colOff>95250</xdr:colOff>
      <xdr:row>84</xdr:row>
      <xdr:rowOff>167821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468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84</xdr:row>
      <xdr:rowOff>38298</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440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135164</xdr:rowOff>
    </xdr:from>
    <xdr:to>
      <xdr:col>77</xdr:col>
      <xdr:colOff>95250</xdr:colOff>
      <xdr:row>85</xdr:row>
      <xdr:rowOff>65314</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536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50091</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6233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85271</xdr:rowOff>
    </xdr:from>
    <xdr:to>
      <xdr:col>73</xdr:col>
      <xdr:colOff>44450</xdr:colOff>
      <xdr:row>87</xdr:row>
      <xdr:rowOff>15421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8299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198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916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33564</xdr:rowOff>
    </xdr:from>
    <xdr:to>
      <xdr:col>68</xdr:col>
      <xdr:colOff>203200</xdr:colOff>
      <xdr:row>86</xdr:row>
      <xdr:rowOff>135164</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119941</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864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153307</xdr:rowOff>
    </xdr:from>
    <xdr:to>
      <xdr:col>64</xdr:col>
      <xdr:colOff>152400</xdr:colOff>
      <xdr:row>86</xdr:row>
      <xdr:rowOff>83457</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7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68234</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812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[8.22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職員数が最も多かった平成</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11</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年の</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715</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人から、令和６年４月１日の職員数は</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626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人とおおよそ</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90</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人の減となっているが、消防分署整備にあわせ職員数が昨年度から増となった。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今後は公共施設等のあり方について検討を進めるとともに、委託料とのコスト比較や技術継承などの課題も考慮しつつ、各種業務の民間活用等の検討を行い、職員数の適正管理を図っていく必要がある。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a:extLst>
            <a:ext uri="{FF2B5EF4-FFF2-40B4-BE49-F238E27FC236}">
              <a16:creationId xmlns:a16="http://schemas.microsoft.com/office/drawing/2014/main" id="{00000000-0008-0000-0300-00003A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74719</xdr:rowOff>
    </xdr:from>
    <xdr:to>
      <xdr:col>81</xdr:col>
      <xdr:colOff>44450</xdr:colOff>
      <xdr:row>67</xdr:row>
      <xdr:rowOff>112183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7018000" y="10018819"/>
          <a:ext cx="0" cy="158051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84260</xdr:rowOff>
    </xdr:from>
    <xdr:ext cx="762000" cy="259045"/>
    <xdr:sp macro="" textlink="">
      <xdr:nvSpPr>
        <xdr:cNvPr id="316" name="定員管理の状況最小値テキスト">
          <a:extLst>
            <a:ext uri="{FF2B5EF4-FFF2-40B4-BE49-F238E27FC236}">
              <a16:creationId xmlns:a16="http://schemas.microsoft.com/office/drawing/2014/main" id="{00000000-0008-0000-0300-00003C010000}"/>
            </a:ext>
          </a:extLst>
        </xdr:cNvPr>
        <xdr:cNvSpPr txBox="1"/>
      </xdr:nvSpPr>
      <xdr:spPr>
        <a:xfrm>
          <a:off x="17106900" y="115714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112183</xdr:rowOff>
    </xdr:from>
    <xdr:to>
      <xdr:col>81</xdr:col>
      <xdr:colOff>133350</xdr:colOff>
      <xdr:row>67</xdr:row>
      <xdr:rowOff>112183</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6929100" y="115993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161096</xdr:rowOff>
    </xdr:from>
    <xdr:ext cx="762000" cy="259045"/>
    <xdr:sp macro="" textlink="">
      <xdr:nvSpPr>
        <xdr:cNvPr id="318" name="定員管理の状況最大値テキスト">
          <a:extLst>
            <a:ext uri="{FF2B5EF4-FFF2-40B4-BE49-F238E27FC236}">
              <a16:creationId xmlns:a16="http://schemas.microsoft.com/office/drawing/2014/main" id="{00000000-0008-0000-0300-00003E010000}"/>
            </a:ext>
          </a:extLst>
        </xdr:cNvPr>
        <xdr:cNvSpPr txBox="1"/>
      </xdr:nvSpPr>
      <xdr:spPr>
        <a:xfrm>
          <a:off x="17106900" y="97622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74719</xdr:rowOff>
    </xdr:from>
    <xdr:to>
      <xdr:col>81</xdr:col>
      <xdr:colOff>133350</xdr:colOff>
      <xdr:row>58</xdr:row>
      <xdr:rowOff>74719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0018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62</xdr:row>
      <xdr:rowOff>157056</xdr:rowOff>
    </xdr:from>
    <xdr:to>
      <xdr:col>81</xdr:col>
      <xdr:colOff>44450</xdr:colOff>
      <xdr:row>63</xdr:row>
      <xdr:rowOff>37888</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6179800" y="10786956"/>
          <a:ext cx="838200" cy="522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42880</xdr:rowOff>
    </xdr:from>
    <xdr:ext cx="762000" cy="259045"/>
    <xdr:sp macro="" textlink="">
      <xdr:nvSpPr>
        <xdr:cNvPr id="321" name="定員管理の状況平均値テキスト">
          <a:extLst>
            <a:ext uri="{FF2B5EF4-FFF2-40B4-BE49-F238E27FC236}">
              <a16:creationId xmlns:a16="http://schemas.microsoft.com/office/drawing/2014/main" id="{00000000-0008-0000-0300-000041010000}"/>
            </a:ext>
          </a:extLst>
        </xdr:cNvPr>
        <xdr:cNvSpPr txBox="1"/>
      </xdr:nvSpPr>
      <xdr:spPr>
        <a:xfrm>
          <a:off x="17106900" y="1032988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26353</xdr:rowOff>
    </xdr:from>
    <xdr:to>
      <xdr:col>81</xdr:col>
      <xdr:colOff>95250</xdr:colOff>
      <xdr:row>61</xdr:row>
      <xdr:rowOff>127953</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6967200" y="10484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62</xdr:row>
      <xdr:rowOff>157056</xdr:rowOff>
    </xdr:from>
    <xdr:to>
      <xdr:col>77</xdr:col>
      <xdr:colOff>44450</xdr:colOff>
      <xdr:row>62</xdr:row>
      <xdr:rowOff>163089</xdr:rowOff>
    </xdr:to>
    <xdr:cxnSp macro="">
      <xdr:nvCxnSpPr>
        <xdr:cNvPr id="323" name="直線コネクタ 322">
          <a:extLst>
            <a:ext uri="{FF2B5EF4-FFF2-40B4-BE49-F238E27FC236}">
              <a16:creationId xmlns:a16="http://schemas.microsoft.com/office/drawing/2014/main" id="{00000000-0008-0000-0300-000043010000}"/>
            </a:ext>
          </a:extLst>
        </xdr:cNvPr>
        <xdr:cNvCxnSpPr/>
      </xdr:nvCxnSpPr>
      <xdr:spPr>
        <a:xfrm flipV="1">
          <a:off x="15290800" y="10786956"/>
          <a:ext cx="889000" cy="6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8255</xdr:rowOff>
    </xdr:from>
    <xdr:to>
      <xdr:col>77</xdr:col>
      <xdr:colOff>95250</xdr:colOff>
      <xdr:row>61</xdr:row>
      <xdr:rowOff>109855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1290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120032</xdr:rowOff>
    </xdr:from>
    <xdr:ext cx="7366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5798800" y="1023558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62</xdr:row>
      <xdr:rowOff>134938</xdr:rowOff>
    </xdr:from>
    <xdr:to>
      <xdr:col>72</xdr:col>
      <xdr:colOff>203200</xdr:colOff>
      <xdr:row>62</xdr:row>
      <xdr:rowOff>163089</xdr:rowOff>
    </xdr:to>
    <xdr:cxnSp macro="">
      <xdr:nvCxnSpPr>
        <xdr:cNvPr id="326" name="直線コネクタ 325">
          <a:extLst>
            <a:ext uri="{FF2B5EF4-FFF2-40B4-BE49-F238E27FC236}">
              <a16:creationId xmlns:a16="http://schemas.microsoft.com/office/drawing/2014/main" id="{00000000-0008-0000-0300-000046010000}"/>
            </a:ext>
          </a:extLst>
        </xdr:cNvPr>
        <xdr:cNvCxnSpPr/>
      </xdr:nvCxnSpPr>
      <xdr:spPr>
        <a:xfrm>
          <a:off x="14401800" y="10764838"/>
          <a:ext cx="889000" cy="28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163619</xdr:rowOff>
    </xdr:from>
    <xdr:to>
      <xdr:col>73</xdr:col>
      <xdr:colOff>44450</xdr:colOff>
      <xdr:row>61</xdr:row>
      <xdr:rowOff>93769</xdr:rowOff>
    </xdr:to>
    <xdr:sp macro="" textlink="">
      <xdr:nvSpPr>
        <xdr:cNvPr id="327" name="フローチャート: 判断 326">
          <a:extLst>
            <a:ext uri="{FF2B5EF4-FFF2-40B4-BE49-F238E27FC236}">
              <a16:creationId xmlns:a16="http://schemas.microsoft.com/office/drawing/2014/main" id="{00000000-0008-0000-0300-000047010000}"/>
            </a:ext>
          </a:extLst>
        </xdr:cNvPr>
        <xdr:cNvSpPr/>
      </xdr:nvSpPr>
      <xdr:spPr>
        <a:xfrm>
          <a:off x="15240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103946</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909800" y="10219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62</xdr:row>
      <xdr:rowOff>124883</xdr:rowOff>
    </xdr:from>
    <xdr:to>
      <xdr:col>68</xdr:col>
      <xdr:colOff>152400</xdr:colOff>
      <xdr:row>62</xdr:row>
      <xdr:rowOff>134938</xdr:rowOff>
    </xdr:to>
    <xdr:cxnSp macro="">
      <xdr:nvCxnSpPr>
        <xdr:cNvPr id="329" name="直線コネクタ 328">
          <a:extLst>
            <a:ext uri="{FF2B5EF4-FFF2-40B4-BE49-F238E27FC236}">
              <a16:creationId xmlns:a16="http://schemas.microsoft.com/office/drawing/2014/main" id="{00000000-0008-0000-0300-000049010000}"/>
            </a:ext>
          </a:extLst>
        </xdr:cNvPr>
        <xdr:cNvCxnSpPr/>
      </xdr:nvCxnSpPr>
      <xdr:spPr>
        <a:xfrm>
          <a:off x="13512800" y="10754783"/>
          <a:ext cx="889000" cy="10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157586</xdr:rowOff>
    </xdr:from>
    <xdr:to>
      <xdr:col>68</xdr:col>
      <xdr:colOff>203200</xdr:colOff>
      <xdr:row>61</xdr:row>
      <xdr:rowOff>87736</xdr:rowOff>
    </xdr:to>
    <xdr:sp macro="" textlink="">
      <xdr:nvSpPr>
        <xdr:cNvPr id="330" name="フローチャート: 判断 329">
          <a:extLst>
            <a:ext uri="{FF2B5EF4-FFF2-40B4-BE49-F238E27FC236}">
              <a16:creationId xmlns:a16="http://schemas.microsoft.com/office/drawing/2014/main" id="{00000000-0008-0000-0300-00004A010000}"/>
            </a:ext>
          </a:extLst>
        </xdr:cNvPr>
        <xdr:cNvSpPr/>
      </xdr:nvSpPr>
      <xdr:spPr>
        <a:xfrm>
          <a:off x="14351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97913</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4020800" y="10213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154517</xdr:rowOff>
    </xdr:from>
    <xdr:to>
      <xdr:col>64</xdr:col>
      <xdr:colOff>152400</xdr:colOff>
      <xdr:row>63</xdr:row>
      <xdr:rowOff>84667</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3462000" y="1078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63</xdr:row>
      <xdr:rowOff>69444</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131800" y="108707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62</xdr:row>
      <xdr:rowOff>158538</xdr:rowOff>
    </xdr:from>
    <xdr:to>
      <xdr:col>81</xdr:col>
      <xdr:colOff>95250</xdr:colOff>
      <xdr:row>63</xdr:row>
      <xdr:rowOff>88688</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6967200" y="10788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62</xdr:row>
      <xdr:rowOff>130615</xdr:rowOff>
    </xdr:from>
    <xdr:ext cx="762000" cy="259045"/>
    <xdr:sp macro="" textlink="">
      <xdr:nvSpPr>
        <xdr:cNvPr id="340" name="定員管理の状況該当値テキスト">
          <a:extLst>
            <a:ext uri="{FF2B5EF4-FFF2-40B4-BE49-F238E27FC236}">
              <a16:creationId xmlns:a16="http://schemas.microsoft.com/office/drawing/2014/main" id="{00000000-0008-0000-0300-000054010000}"/>
            </a:ext>
          </a:extLst>
        </xdr:cNvPr>
        <xdr:cNvSpPr txBox="1"/>
      </xdr:nvSpPr>
      <xdr:spPr>
        <a:xfrm>
          <a:off x="17106900" y="107605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62</xdr:row>
      <xdr:rowOff>106256</xdr:rowOff>
    </xdr:from>
    <xdr:to>
      <xdr:col>77</xdr:col>
      <xdr:colOff>95250</xdr:colOff>
      <xdr:row>63</xdr:row>
      <xdr:rowOff>36406</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129000" y="1073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63</xdr:row>
      <xdr:rowOff>21183</xdr:rowOff>
    </xdr:from>
    <xdr:ext cx="7366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798800" y="108225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62</xdr:row>
      <xdr:rowOff>112289</xdr:rowOff>
    </xdr:from>
    <xdr:to>
      <xdr:col>73</xdr:col>
      <xdr:colOff>44450</xdr:colOff>
      <xdr:row>63</xdr:row>
      <xdr:rowOff>42439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5240000" y="10742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63</xdr:row>
      <xdr:rowOff>27216</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4909800" y="10828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62</xdr:row>
      <xdr:rowOff>84138</xdr:rowOff>
    </xdr:from>
    <xdr:to>
      <xdr:col>68</xdr:col>
      <xdr:colOff>203200</xdr:colOff>
      <xdr:row>63</xdr:row>
      <xdr:rowOff>14288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4351000" y="10714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170515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020800" y="10800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62</xdr:row>
      <xdr:rowOff>74083</xdr:rowOff>
    </xdr:from>
    <xdr:to>
      <xdr:col>64</xdr:col>
      <xdr:colOff>152400</xdr:colOff>
      <xdr:row>63</xdr:row>
      <xdr:rowOff>4233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3462000" y="1070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14410</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3131800" y="1047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1" name="テキスト ボックス 350">
          <a:extLst>
            <a:ext uri="{FF2B5EF4-FFF2-40B4-BE49-F238E27FC236}">
              <a16:creationId xmlns:a16="http://schemas.microsoft.com/office/drawing/2014/main" id="{00000000-0008-0000-0300-00005F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令和６年度については、令和６年度償還開始額と令和５年度償還終了額を比較して、開始が上回ったことにより元利償還金は昨年度比微増となっているが、実質公債費比率は前年度から横ばいとなった。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しかし、今後は庁舎整備事業にかかる地方債の元利償還が本格化すること等により、元利償還金の増加が見込まれることから、交付税措置のない地方債借入の抑制等により、実質公債費比率の悪化を最小限に抑え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38100</xdr:rowOff>
    </xdr:from>
    <xdr:to>
      <xdr:col>81</xdr:col>
      <xdr:colOff>44450</xdr:colOff>
      <xdr:row>44</xdr:row>
      <xdr:rowOff>149013</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381750"/>
          <a:ext cx="0" cy="131106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121090</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664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149013</xdr:rowOff>
    </xdr:from>
    <xdr:to>
      <xdr:col>81</xdr:col>
      <xdr:colOff>133350</xdr:colOff>
      <xdr:row>44</xdr:row>
      <xdr:rowOff>149013</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6928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124477</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612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38100</xdr:rowOff>
    </xdr:from>
    <xdr:to>
      <xdr:col>81</xdr:col>
      <xdr:colOff>133350</xdr:colOff>
      <xdr:row>37</xdr:row>
      <xdr:rowOff>38100</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381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169756</xdr:rowOff>
    </xdr:from>
    <xdr:to>
      <xdr:col>81</xdr:col>
      <xdr:colOff>44450</xdr:colOff>
      <xdr:row>39</xdr:row>
      <xdr:rowOff>169756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85630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40</xdr:row>
      <xdr:rowOff>104581</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9625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132504</xdr:rowOff>
    </xdr:from>
    <xdr:to>
      <xdr:col>81</xdr:col>
      <xdr:colOff>95250</xdr:colOff>
      <xdr:row>41</xdr:row>
      <xdr:rowOff>62654</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169756</xdr:rowOff>
    </xdr:from>
    <xdr:to>
      <xdr:col>77</xdr:col>
      <xdr:colOff>44450</xdr:colOff>
      <xdr:row>40</xdr:row>
      <xdr:rowOff>30480</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5290800" y="6856306"/>
          <a:ext cx="889000" cy="32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55473</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7084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14394</xdr:rowOff>
    </xdr:from>
    <xdr:to>
      <xdr:col>72</xdr:col>
      <xdr:colOff>203200</xdr:colOff>
      <xdr:row>40</xdr:row>
      <xdr:rowOff>30480</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872394"/>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140546</xdr:rowOff>
    </xdr:from>
    <xdr:to>
      <xdr:col>73</xdr:col>
      <xdr:colOff>44450</xdr:colOff>
      <xdr:row>41</xdr:row>
      <xdr:rowOff>70696</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55473</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7084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129540</xdr:rowOff>
    </xdr:from>
    <xdr:to>
      <xdr:col>68</xdr:col>
      <xdr:colOff>152400</xdr:colOff>
      <xdr:row>40</xdr:row>
      <xdr:rowOff>14394</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3512800" y="6816090"/>
          <a:ext cx="889000" cy="5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132504</xdr:rowOff>
    </xdr:from>
    <xdr:to>
      <xdr:col>68</xdr:col>
      <xdr:colOff>203200</xdr:colOff>
      <xdr:row>41</xdr:row>
      <xdr:rowOff>62654</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41</xdr:row>
      <xdr:rowOff>47431</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70768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105833</xdr:rowOff>
    </xdr:from>
    <xdr:to>
      <xdr:col>64</xdr:col>
      <xdr:colOff>152400</xdr:colOff>
      <xdr:row>42</xdr:row>
      <xdr:rowOff>35983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20760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72216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118956</xdr:rowOff>
    </xdr:from>
    <xdr:to>
      <xdr:col>81</xdr:col>
      <xdr:colOff>95250</xdr:colOff>
      <xdr:row>40</xdr:row>
      <xdr:rowOff>49106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80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135483</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650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118956</xdr:rowOff>
    </xdr:from>
    <xdr:to>
      <xdr:col>77</xdr:col>
      <xdr:colOff>95250</xdr:colOff>
      <xdr:row>40</xdr:row>
      <xdr:rowOff>49106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80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59283</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574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151130</xdr:rowOff>
    </xdr:from>
    <xdr:to>
      <xdr:col>73</xdr:col>
      <xdr:colOff>44450</xdr:colOff>
      <xdr:row>40</xdr:row>
      <xdr:rowOff>81280</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91457</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135044</xdr:rowOff>
    </xdr:from>
    <xdr:to>
      <xdr:col>68</xdr:col>
      <xdr:colOff>203200</xdr:colOff>
      <xdr:row>40</xdr:row>
      <xdr:rowOff>65194</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82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75371</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590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78740</xdr:rowOff>
    </xdr:from>
    <xdr:to>
      <xdr:col>64</xdr:col>
      <xdr:colOff>152400</xdr:colOff>
      <xdr:row>40</xdr:row>
      <xdr:rowOff>8890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765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19067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5341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６年度については、公共施設等整備基金の繰入等により基金残高の減となったが、地方債借入額が償還額と比較し大きく下回ったことにより地方債現在高は減少したこと等により、将来負担比率は前年度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0.6</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％改善した。</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引き続き基金残高の確保や、交付税措置のない地方債借入の抑制等により、将来負担比率の悪化を最小限にとどめていく必要がある。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9" name="将来負担の状況グラフ枠">
          <a:extLst>
            <a:ext uri="{FF2B5EF4-FFF2-40B4-BE49-F238E27FC236}">
              <a16:creationId xmlns:a16="http://schemas.microsoft.com/office/drawing/2014/main" id="{00000000-0008-0000-0300-0000B7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15542</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flipV="1">
          <a:off x="17018000" y="2313214"/>
          <a:ext cx="0" cy="14742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159069</xdr:rowOff>
    </xdr:from>
    <xdr:ext cx="762000" cy="259045"/>
    <xdr:sp macro="" textlink="">
      <xdr:nvSpPr>
        <xdr:cNvPr id="441" name="将来負担の状況最小値テキスト">
          <a:extLst>
            <a:ext uri="{FF2B5EF4-FFF2-40B4-BE49-F238E27FC236}">
              <a16:creationId xmlns:a16="http://schemas.microsoft.com/office/drawing/2014/main" id="{00000000-0008-0000-0300-0000B9010000}"/>
            </a:ext>
          </a:extLst>
        </xdr:cNvPr>
        <xdr:cNvSpPr txBox="1"/>
      </xdr:nvSpPr>
      <xdr:spPr>
        <a:xfrm>
          <a:off x="17106900" y="37595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15542</xdr:rowOff>
    </xdr:from>
    <xdr:to>
      <xdr:col>81</xdr:col>
      <xdr:colOff>133350</xdr:colOff>
      <xdr:row>22</xdr:row>
      <xdr:rowOff>15542</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37874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43" name="将来負担の状況最大値テキスト">
          <a:extLst>
            <a:ext uri="{FF2B5EF4-FFF2-40B4-BE49-F238E27FC236}">
              <a16:creationId xmlns:a16="http://schemas.microsoft.com/office/drawing/2014/main" id="{00000000-0008-0000-0300-0000BB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14</xdr:row>
      <xdr:rowOff>169152</xdr:rowOff>
    </xdr:from>
    <xdr:to>
      <xdr:col>81</xdr:col>
      <xdr:colOff>44450</xdr:colOff>
      <xdr:row>15</xdr:row>
      <xdr:rowOff>4596</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flipV="1">
          <a:off x="16179800" y="2569452"/>
          <a:ext cx="8382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113591</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1709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74930</xdr:rowOff>
    </xdr:from>
    <xdr:to>
      <xdr:col>81</xdr:col>
      <xdr:colOff>95250</xdr:colOff>
      <xdr:row>14</xdr:row>
      <xdr:rowOff>5080</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03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14</xdr:row>
      <xdr:rowOff>99060</xdr:rowOff>
    </xdr:from>
    <xdr:to>
      <xdr:col>77</xdr:col>
      <xdr:colOff>44450</xdr:colOff>
      <xdr:row>15</xdr:row>
      <xdr:rowOff>4596</xdr:rowOff>
    </xdr:to>
    <xdr:cxnSp macro="">
      <xdr:nvCxnSpPr>
        <xdr:cNvPr id="448" name="直線コネクタ 447">
          <a:extLst>
            <a:ext uri="{FF2B5EF4-FFF2-40B4-BE49-F238E27FC236}">
              <a16:creationId xmlns:a16="http://schemas.microsoft.com/office/drawing/2014/main" id="{00000000-0008-0000-0300-0000C0010000}"/>
            </a:ext>
          </a:extLst>
        </xdr:cNvPr>
        <xdr:cNvCxnSpPr/>
      </xdr:nvCxnSpPr>
      <xdr:spPr>
        <a:xfrm>
          <a:off x="15290800" y="2499360"/>
          <a:ext cx="889000" cy="76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81824</xdr:rowOff>
    </xdr:from>
    <xdr:to>
      <xdr:col>77</xdr:col>
      <xdr:colOff>95250</xdr:colOff>
      <xdr:row>14</xdr:row>
      <xdr:rowOff>11974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1290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22151</xdr:rowOff>
    </xdr:from>
    <xdr:ext cx="7366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798800" y="20795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86421</xdr:rowOff>
    </xdr:from>
    <xdr:to>
      <xdr:col>73</xdr:col>
      <xdr:colOff>44450</xdr:colOff>
      <xdr:row>14</xdr:row>
      <xdr:rowOff>16571</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5240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26748</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909800" y="20841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162258</xdr:rowOff>
    </xdr:from>
    <xdr:to>
      <xdr:col>68</xdr:col>
      <xdr:colOff>203200</xdr:colOff>
      <xdr:row>14</xdr:row>
      <xdr:rowOff>92408</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4351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102585</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020800" y="2159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10100</xdr:rowOff>
    </xdr:from>
    <xdr:to>
      <xdr:col>64</xdr:col>
      <xdr:colOff>152400</xdr:colOff>
      <xdr:row>15</xdr:row>
      <xdr:rowOff>111700</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3462000" y="2581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96477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3131800" y="266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118352</xdr:rowOff>
    </xdr:from>
    <xdr:to>
      <xdr:col>81</xdr:col>
      <xdr:colOff>95250</xdr:colOff>
      <xdr:row>15</xdr:row>
      <xdr:rowOff>48502</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6967200" y="2518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90429</xdr:rowOff>
    </xdr:from>
    <xdr:ext cx="762000" cy="259045"/>
    <xdr:sp macro="" textlink="">
      <xdr:nvSpPr>
        <xdr:cNvPr id="463" name="将来負担の状況該当値テキスト">
          <a:extLst>
            <a:ext uri="{FF2B5EF4-FFF2-40B4-BE49-F238E27FC236}">
              <a16:creationId xmlns:a16="http://schemas.microsoft.com/office/drawing/2014/main" id="{00000000-0008-0000-0300-0000CF010000}"/>
            </a:ext>
          </a:extLst>
        </xdr:cNvPr>
        <xdr:cNvSpPr txBox="1"/>
      </xdr:nvSpPr>
      <xdr:spPr>
        <a:xfrm>
          <a:off x="17106900" y="2490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14</xdr:row>
      <xdr:rowOff>125246</xdr:rowOff>
    </xdr:from>
    <xdr:to>
      <xdr:col>77</xdr:col>
      <xdr:colOff>95250</xdr:colOff>
      <xdr:row>15</xdr:row>
      <xdr:rowOff>55396</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6129000" y="252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40173</xdr:rowOff>
    </xdr:from>
    <xdr:ext cx="7366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5798800" y="26119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48260</xdr:rowOff>
    </xdr:from>
    <xdr:to>
      <xdr:col>73</xdr:col>
      <xdr:colOff>44450</xdr:colOff>
      <xdr:row>14</xdr:row>
      <xdr:rowOff>149860</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5240000" y="244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134637</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909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69185</xdr:rowOff>
    </xdr:from>
    <xdr:to>
      <xdr:col>64</xdr:col>
      <xdr:colOff>152400</xdr:colOff>
      <xdr:row>13</xdr:row>
      <xdr:rowOff>170785</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462000" y="229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9512</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131800" y="20669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京都府八幡市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68,598
65,778
24.35
30,536,767
29,812,075
551,581
16,423,785
26,149,112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22.3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経常収支比率に占める人件費割合は高い状況にあり、これは類似団体と比較して職員数が多いこと等が要因と考えられる。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一方、委託料等の物件費や負担金については比較的抑制されている状況であるが、今後の市民サービス需要や物件費等との総額とバランスを考慮した体制構築を推進してく必要がある。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37846</xdr:rowOff>
    </xdr:from>
    <xdr:to>
      <xdr:col>24</xdr:col>
      <xdr:colOff>25400</xdr:colOff>
      <xdr:row>40</xdr:row>
      <xdr:rowOff>154432</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8596"/>
          <a:ext cx="0" cy="9738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126509</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84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154432</xdr:rowOff>
    </xdr:from>
    <xdr:to>
      <xdr:col>24</xdr:col>
      <xdr:colOff>114300</xdr:colOff>
      <xdr:row>40</xdr:row>
      <xdr:rowOff>154432</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124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124223</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82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37846</xdr:rowOff>
    </xdr:from>
    <xdr:to>
      <xdr:col>24</xdr:col>
      <xdr:colOff>114300</xdr:colOff>
      <xdr:row>35</xdr:row>
      <xdr:rowOff>37846</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1270</xdr:rowOff>
    </xdr:from>
    <xdr:to>
      <xdr:col>24</xdr:col>
      <xdr:colOff>25400</xdr:colOff>
      <xdr:row>39</xdr:row>
      <xdr:rowOff>133858</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687820"/>
          <a:ext cx="8382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44721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169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28194</xdr:rowOff>
    </xdr:from>
    <xdr:to>
      <xdr:col>24</xdr:col>
      <xdr:colOff>76200</xdr:colOff>
      <xdr:row>37</xdr:row>
      <xdr:rowOff>129794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1270</xdr:rowOff>
    </xdr:from>
    <xdr:to>
      <xdr:col>19</xdr:col>
      <xdr:colOff>187325</xdr:colOff>
      <xdr:row>39</xdr:row>
      <xdr:rowOff>69850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6878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153924</xdr:rowOff>
    </xdr:from>
    <xdr:to>
      <xdr:col>20</xdr:col>
      <xdr:colOff>38100</xdr:colOff>
      <xdr:row>37</xdr:row>
      <xdr:rowOff>84074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94251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0950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19558</xdr:rowOff>
    </xdr:from>
    <xdr:to>
      <xdr:col>15</xdr:col>
      <xdr:colOff>98425</xdr:colOff>
      <xdr:row>39</xdr:row>
      <xdr:rowOff>69850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70610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149352</xdr:rowOff>
    </xdr:from>
    <xdr:to>
      <xdr:col>15</xdr:col>
      <xdr:colOff>149225</xdr:colOff>
      <xdr:row>37</xdr:row>
      <xdr:rowOff>79502</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89679</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0904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19558</xdr:rowOff>
    </xdr:from>
    <xdr:to>
      <xdr:col>11</xdr:col>
      <xdr:colOff>9525</xdr:colOff>
      <xdr:row>39</xdr:row>
      <xdr:rowOff>129286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706108"/>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121920</xdr:rowOff>
    </xdr:from>
    <xdr:to>
      <xdr:col>11</xdr:col>
      <xdr:colOff>60325</xdr:colOff>
      <xdr:row>37</xdr:row>
      <xdr:rowOff>52070</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9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62247</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062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23622</xdr:rowOff>
    </xdr:from>
    <xdr:to>
      <xdr:col>6</xdr:col>
      <xdr:colOff>171450</xdr:colOff>
      <xdr:row>37</xdr:row>
      <xdr:rowOff>125222</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672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135399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136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39</xdr:row>
      <xdr:rowOff>83058</xdr:rowOff>
    </xdr:from>
    <xdr:to>
      <xdr:col>24</xdr:col>
      <xdr:colOff>76200</xdr:colOff>
      <xdr:row>40</xdr:row>
      <xdr:rowOff>13208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76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55135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38</xdr:row>
      <xdr:rowOff>121920</xdr:rowOff>
    </xdr:from>
    <xdr:to>
      <xdr:col>20</xdr:col>
      <xdr:colOff>38100</xdr:colOff>
      <xdr:row>39</xdr:row>
      <xdr:rowOff>52070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63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36847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723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19050</xdr:rowOff>
    </xdr:from>
    <xdr:to>
      <xdr:col>15</xdr:col>
      <xdr:colOff>149225</xdr:colOff>
      <xdr:row>39</xdr:row>
      <xdr:rowOff>120650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70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39</xdr:row>
      <xdr:rowOff>105427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79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38</xdr:row>
      <xdr:rowOff>140208</xdr:rowOff>
    </xdr:from>
    <xdr:to>
      <xdr:col>11</xdr:col>
      <xdr:colOff>60325</xdr:colOff>
      <xdr:row>39</xdr:row>
      <xdr:rowOff>70358</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6553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55135</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741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78486</xdr:rowOff>
    </xdr:from>
    <xdr:to>
      <xdr:col>6</xdr:col>
      <xdr:colOff>171450</xdr:colOff>
      <xdr:row>40</xdr:row>
      <xdr:rowOff>8636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7650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164863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851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令和６年度においては、市民課窓口業務委託料が増加したことや、全体的に物価上昇や賃上げ等の影響を大きく受け、物件費の割合が増えている。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今後の社会情勢や市民サービス需要及び人件費等との総額とバランスを考慮した体制構築を推進していく必要がある。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69850</xdr:rowOff>
    </xdr:from>
    <xdr:to>
      <xdr:col>85</xdr:col>
      <xdr:colOff>66675</xdr:colOff>
      <xdr:row>22</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41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99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127000</xdr:rowOff>
    </xdr:from>
    <xdr:to>
      <xdr:col>85</xdr:col>
      <xdr:colOff>66675</xdr:colOff>
      <xdr:row>20</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556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413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12700</xdr:rowOff>
    </xdr:from>
    <xdr:to>
      <xdr:col>85</xdr:col>
      <xdr:colOff>66675</xdr:colOff>
      <xdr:row>19</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270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128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127000</xdr:rowOff>
    </xdr:from>
    <xdr:to>
      <xdr:col>85</xdr:col>
      <xdr:colOff>66675</xdr:colOff>
      <xdr:row>15</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698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556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12700</xdr:rowOff>
    </xdr:from>
    <xdr:to>
      <xdr:col>85</xdr:col>
      <xdr:colOff>66675</xdr:colOff>
      <xdr:row>14</xdr:row>
      <xdr:rowOff>12700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1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41927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27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69850</xdr:rowOff>
    </xdr:from>
    <xdr:to>
      <xdr:col>85</xdr:col>
      <xdr:colOff>66675</xdr:colOff>
      <xdr:row>12</xdr:row>
      <xdr:rowOff>69850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27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99077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985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155575</xdr:rowOff>
    </xdr:from>
    <xdr:to>
      <xdr:col>82</xdr:col>
      <xdr:colOff>107950</xdr:colOff>
      <xdr:row>21</xdr:row>
      <xdr:rowOff>41275</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2129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13352</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613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41275</xdr:rowOff>
    </xdr:from>
    <xdr:to>
      <xdr:col>82</xdr:col>
      <xdr:colOff>196850</xdr:colOff>
      <xdr:row>21</xdr:row>
      <xdr:rowOff>41275</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41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70502</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956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155575</xdr:rowOff>
    </xdr:from>
    <xdr:to>
      <xdr:col>82</xdr:col>
      <xdr:colOff>196850</xdr:colOff>
      <xdr:row>12</xdr:row>
      <xdr:rowOff>155575</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212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98425</xdr:rowOff>
    </xdr:from>
    <xdr:to>
      <xdr:col>82</xdr:col>
      <xdr:colOff>107950</xdr:colOff>
      <xdr:row>15</xdr:row>
      <xdr:rowOff>12700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5671800" y="2498725"/>
          <a:ext cx="8382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22225</xdr:rowOff>
    </xdr:from>
    <xdr:to>
      <xdr:col>78</xdr:col>
      <xdr:colOff>69850</xdr:colOff>
      <xdr:row>14</xdr:row>
      <xdr:rowOff>98425</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42252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85725</xdr:rowOff>
    </xdr:from>
    <xdr:to>
      <xdr:col>78</xdr:col>
      <xdr:colOff>120650</xdr:colOff>
      <xdr:row>17</xdr:row>
      <xdr:rowOff>15875</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828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652</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9153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60325</xdr:rowOff>
    </xdr:from>
    <xdr:to>
      <xdr:col>73</xdr:col>
      <xdr:colOff>180975</xdr:colOff>
      <xdr:row>14</xdr:row>
      <xdr:rowOff>22225</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a:off x="13893800" y="2289175"/>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38100</xdr:rowOff>
    </xdr:from>
    <xdr:to>
      <xdr:col>74</xdr:col>
      <xdr:colOff>31750</xdr:colOff>
      <xdr:row>16</xdr:row>
      <xdr:rowOff>139700</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7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124477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86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31750</xdr:rowOff>
    </xdr:from>
    <xdr:to>
      <xdr:col>69</xdr:col>
      <xdr:colOff>92075</xdr:colOff>
      <xdr:row>13</xdr:row>
      <xdr:rowOff>60325</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a:off x="13004800" y="2260600"/>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95250</xdr:rowOff>
    </xdr:from>
    <xdr:to>
      <xdr:col>69</xdr:col>
      <xdr:colOff>142875</xdr:colOff>
      <xdr:row>16</xdr:row>
      <xdr:rowOff>25400</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66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75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114300</xdr:rowOff>
    </xdr:from>
    <xdr:to>
      <xdr:col>65</xdr:col>
      <xdr:colOff>53975</xdr:colOff>
      <xdr:row>15</xdr:row>
      <xdr:rowOff>44450</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51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29227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60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133350</xdr:rowOff>
    </xdr:from>
    <xdr:to>
      <xdr:col>82</xdr:col>
      <xdr:colOff>158750</xdr:colOff>
      <xdr:row>15</xdr:row>
      <xdr:rowOff>63500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53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149877</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378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47625</xdr:rowOff>
    </xdr:from>
    <xdr:to>
      <xdr:col>78</xdr:col>
      <xdr:colOff>120650</xdr:colOff>
      <xdr:row>14</xdr:row>
      <xdr:rowOff>149225</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447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159402</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2168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142875</xdr:rowOff>
    </xdr:from>
    <xdr:to>
      <xdr:col>74</xdr:col>
      <xdr:colOff>31750</xdr:colOff>
      <xdr:row>14</xdr:row>
      <xdr:rowOff>73025</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371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83202</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140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9525</xdr:rowOff>
    </xdr:from>
    <xdr:to>
      <xdr:col>69</xdr:col>
      <xdr:colOff>142875</xdr:colOff>
      <xdr:row>13</xdr:row>
      <xdr:rowOff>111125</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238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121302</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007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152400</xdr:rowOff>
    </xdr:from>
    <xdr:to>
      <xdr:col>65</xdr:col>
      <xdr:colOff>53975</xdr:colOff>
      <xdr:row>13</xdr:row>
      <xdr:rowOff>82550</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20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92727</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197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扶助費の割合については、類似団体と比べて高い傾向であり、令和６年度は福祉サービスに係る報酬改定等の影響もあり</a:t>
          </a:r>
          <a:r>
            <a:rPr kumimoji="1"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、数値が悪化している。</a:t>
          </a:r>
          <a:endParaRPr kumimoji="1" lang="en-US"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a:t>
          </a:r>
          <a:r>
            <a:rPr kumimoji="1"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  令和６年度の生活保護率は</a:t>
          </a:r>
          <a:r>
            <a:rPr kumimoji="1" lang="en-US"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20.54‰</a:t>
          </a:r>
          <a:r>
            <a:rPr kumimoji="1"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で前年度（</a:t>
          </a:r>
          <a:r>
            <a:rPr kumimoji="1" lang="en-US"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21.24‰</a:t>
          </a:r>
          <a:r>
            <a:rPr kumimoji="1" lang="ja-JP" altLang="en-US"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rPr>
            <a:t>）より改善しているが、類似団体よりは依然高い状況である。</a:t>
          </a:r>
          <a:endParaRPr kumimoji="1" lang="en-US" altLang="ja-JP" sz="1300" b="0" i="0" u="none" strike="noStrike" kern="0" cap="none" spc="0" normalizeH="0" baseline="0" noProof="0">
            <a:ln>
              <a:noFill/>
            </a:ln>
            <a:solidFill>
              <a:prstClr val="black"/>
            </a:solidFill>
            <a:effectLst/>
            <a:uLnTx/>
            <a:uFillTx/>
            <a:latin typeface="+mn-lt"/>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69850</xdr:rowOff>
    </xdr:from>
    <xdr:to>
      <xdr:col>26</xdr:col>
      <xdr:colOff>184150</xdr:colOff>
      <xdr:row>62</xdr:row>
      <xdr:rowOff>69850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99077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127000</xdr:rowOff>
    </xdr:from>
    <xdr:to>
      <xdr:col>26</xdr:col>
      <xdr:colOff>184150</xdr:colOff>
      <xdr:row>60</xdr:row>
      <xdr:rowOff>127000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156227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12700</xdr:rowOff>
    </xdr:from>
    <xdr:to>
      <xdr:col>26</xdr:col>
      <xdr:colOff>184150</xdr:colOff>
      <xdr:row>59</xdr:row>
      <xdr:rowOff>12700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41927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127000</xdr:rowOff>
    </xdr:from>
    <xdr:to>
      <xdr:col>26</xdr:col>
      <xdr:colOff>184150</xdr:colOff>
      <xdr:row>55</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12700</xdr:rowOff>
    </xdr:from>
    <xdr:to>
      <xdr:col>26</xdr:col>
      <xdr:colOff>184150</xdr:colOff>
      <xdr:row>54</xdr:row>
      <xdr:rowOff>12700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41927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69850</xdr:rowOff>
    </xdr:from>
    <xdr:to>
      <xdr:col>26</xdr:col>
      <xdr:colOff>184150</xdr:colOff>
      <xdr:row>52</xdr:row>
      <xdr:rowOff>69850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a:off x="762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99077</xdr:rowOff>
    </xdr:from>
    <xdr:ext cx="508000" cy="259045"/>
    <xdr:sp macro="" textlink="">
      <xdr:nvSpPr>
        <xdr:cNvPr id="185" name="テキスト ボックス 184">
          <a:extLst>
            <a:ext uri="{FF2B5EF4-FFF2-40B4-BE49-F238E27FC236}">
              <a16:creationId xmlns:a16="http://schemas.microsoft.com/office/drawing/2014/main" id="{00000000-0008-0000-0400-0000B9000000}"/>
            </a:ext>
          </a:extLst>
        </xdr:cNvPr>
        <xdr:cNvSpPr txBox="1"/>
      </xdr:nvSpPr>
      <xdr:spPr>
        <a:xfrm>
          <a:off x="254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6" name="直線コネクタ 185">
          <a:extLst>
            <a:ext uri="{FF2B5EF4-FFF2-40B4-BE49-F238E27FC236}">
              <a16:creationId xmlns:a16="http://schemas.microsoft.com/office/drawing/2014/main" id="{00000000-0008-0000-0400-0000BA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7" name="テキスト ボックス 186">
          <a:extLst>
            <a:ext uri="{FF2B5EF4-FFF2-40B4-BE49-F238E27FC236}">
              <a16:creationId xmlns:a16="http://schemas.microsoft.com/office/drawing/2014/main" id="{00000000-0008-0000-0400-0000BB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8" name="扶助費グラフ枠">
          <a:extLst>
            <a:ext uri="{FF2B5EF4-FFF2-40B4-BE49-F238E27FC236}">
              <a16:creationId xmlns:a16="http://schemas.microsoft.com/office/drawing/2014/main" id="{00000000-0008-0000-0400-0000BC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165100</xdr:rowOff>
    </xdr:from>
    <xdr:to>
      <xdr:col>24</xdr:col>
      <xdr:colOff>25400</xdr:colOff>
      <xdr:row>61</xdr:row>
      <xdr:rowOff>41275</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flipV="1">
          <a:off x="4826000" y="9080500"/>
          <a:ext cx="0" cy="14192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13352</xdr:rowOff>
    </xdr:from>
    <xdr:ext cx="762000" cy="259045"/>
    <xdr:sp macro="" textlink="">
      <xdr:nvSpPr>
        <xdr:cNvPr id="190" name="扶助費最小値テキスト">
          <a:extLst>
            <a:ext uri="{FF2B5EF4-FFF2-40B4-BE49-F238E27FC236}">
              <a16:creationId xmlns:a16="http://schemas.microsoft.com/office/drawing/2014/main" id="{00000000-0008-0000-0400-0000BE000000}"/>
            </a:ext>
          </a:extLst>
        </xdr:cNvPr>
        <xdr:cNvSpPr txBox="1"/>
      </xdr:nvSpPr>
      <xdr:spPr>
        <a:xfrm>
          <a:off x="4914900" y="10471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41275</xdr:rowOff>
    </xdr:from>
    <xdr:to>
      <xdr:col>24</xdr:col>
      <xdr:colOff>114300</xdr:colOff>
      <xdr:row>61</xdr:row>
      <xdr:rowOff>41275</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4737100" y="10499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80027</xdr:rowOff>
    </xdr:from>
    <xdr:ext cx="762000" cy="259045"/>
    <xdr:sp macro="" textlink="">
      <xdr:nvSpPr>
        <xdr:cNvPr id="192" name="扶助費最大値テキスト">
          <a:extLst>
            <a:ext uri="{FF2B5EF4-FFF2-40B4-BE49-F238E27FC236}">
              <a16:creationId xmlns:a16="http://schemas.microsoft.com/office/drawing/2014/main" id="{00000000-0008-0000-0400-0000C0000000}"/>
            </a:ext>
          </a:extLst>
        </xdr:cNvPr>
        <xdr:cNvSpPr txBox="1"/>
      </xdr:nvSpPr>
      <xdr:spPr>
        <a:xfrm>
          <a:off x="4914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165100</xdr:rowOff>
    </xdr:from>
    <xdr:to>
      <xdr:col>24</xdr:col>
      <xdr:colOff>114300</xdr:colOff>
      <xdr:row>52</xdr:row>
      <xdr:rowOff>165100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4737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117475</xdr:rowOff>
    </xdr:from>
    <xdr:to>
      <xdr:col>24</xdr:col>
      <xdr:colOff>25400</xdr:colOff>
      <xdr:row>57</xdr:row>
      <xdr:rowOff>165100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3987800" y="9890125"/>
          <a:ext cx="8382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45102</xdr:rowOff>
    </xdr:from>
    <xdr:ext cx="762000" cy="259045"/>
    <xdr:sp macro="" textlink="">
      <xdr:nvSpPr>
        <xdr:cNvPr id="195" name="扶助費平均値テキスト">
          <a:extLst>
            <a:ext uri="{FF2B5EF4-FFF2-40B4-BE49-F238E27FC236}">
              <a16:creationId xmlns:a16="http://schemas.microsoft.com/office/drawing/2014/main" id="{00000000-0008-0000-0400-0000C3000000}"/>
            </a:ext>
          </a:extLst>
        </xdr:cNvPr>
        <xdr:cNvSpPr txBox="1"/>
      </xdr:nvSpPr>
      <xdr:spPr>
        <a:xfrm>
          <a:off x="4914900" y="947485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28575</xdr:rowOff>
    </xdr:from>
    <xdr:to>
      <xdr:col>24</xdr:col>
      <xdr:colOff>76200</xdr:colOff>
      <xdr:row>56</xdr:row>
      <xdr:rowOff>130175</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4775200" y="962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50800</xdr:rowOff>
    </xdr:from>
    <xdr:to>
      <xdr:col>19</xdr:col>
      <xdr:colOff>187325</xdr:colOff>
      <xdr:row>57</xdr:row>
      <xdr:rowOff>117475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3098800" y="9823450"/>
          <a:ext cx="8890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19050</xdr:rowOff>
    </xdr:from>
    <xdr:to>
      <xdr:col>20</xdr:col>
      <xdr:colOff>38100</xdr:colOff>
      <xdr:row>56</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3937000" y="9620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130827</xdr:rowOff>
    </xdr:from>
    <xdr:ext cx="7366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606800" y="93891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165100</xdr:rowOff>
    </xdr:from>
    <xdr:to>
      <xdr:col>15</xdr:col>
      <xdr:colOff>98425</xdr:colOff>
      <xdr:row>57</xdr:row>
      <xdr:rowOff>50800</xdr:rowOff>
    </xdr:to>
    <xdr:cxnSp macro="">
      <xdr:nvCxnSpPr>
        <xdr:cNvPr id="200" name="直線コネクタ 199">
          <a:extLst>
            <a:ext uri="{FF2B5EF4-FFF2-40B4-BE49-F238E27FC236}">
              <a16:creationId xmlns:a16="http://schemas.microsoft.com/office/drawing/2014/main" id="{00000000-0008-0000-0400-0000C8000000}"/>
            </a:ext>
          </a:extLst>
        </xdr:cNvPr>
        <xdr:cNvCxnSpPr/>
      </xdr:nvCxnSpPr>
      <xdr:spPr>
        <a:xfrm>
          <a:off x="2209800" y="97663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114300</xdr:rowOff>
    </xdr:from>
    <xdr:to>
      <xdr:col>15</xdr:col>
      <xdr:colOff>149225</xdr:colOff>
      <xdr:row>56</xdr:row>
      <xdr:rowOff>44450</xdr:rowOff>
    </xdr:to>
    <xdr:sp macro="" textlink="">
      <xdr:nvSpPr>
        <xdr:cNvPr id="201" name="フローチャート: 判断 200">
          <a:extLst>
            <a:ext uri="{FF2B5EF4-FFF2-40B4-BE49-F238E27FC236}">
              <a16:creationId xmlns:a16="http://schemas.microsoft.com/office/drawing/2014/main" id="{00000000-0008-0000-0400-0000C9000000}"/>
            </a:ext>
          </a:extLst>
        </xdr:cNvPr>
        <xdr:cNvSpPr/>
      </xdr:nvSpPr>
      <xdr:spPr>
        <a:xfrm>
          <a:off x="3048000" y="9544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54627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2717800" y="931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56</xdr:row>
      <xdr:rowOff>165100</xdr:rowOff>
    </xdr:from>
    <xdr:to>
      <xdr:col>11</xdr:col>
      <xdr:colOff>9525</xdr:colOff>
      <xdr:row>57</xdr:row>
      <xdr:rowOff>127000</xdr:rowOff>
    </xdr:to>
    <xdr:cxnSp macro="">
      <xdr:nvCxnSpPr>
        <xdr:cNvPr id="203" name="直線コネクタ 202">
          <a:extLst>
            <a:ext uri="{FF2B5EF4-FFF2-40B4-BE49-F238E27FC236}">
              <a16:creationId xmlns:a16="http://schemas.microsoft.com/office/drawing/2014/main" id="{00000000-0008-0000-0400-0000CB000000}"/>
            </a:ext>
          </a:extLst>
        </xdr:cNvPr>
        <xdr:cNvCxnSpPr/>
      </xdr:nvCxnSpPr>
      <xdr:spPr>
        <a:xfrm flipV="1">
          <a:off x="1320800" y="9766300"/>
          <a:ext cx="889000" cy="133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66675</xdr:rowOff>
    </xdr:from>
    <xdr:to>
      <xdr:col>11</xdr:col>
      <xdr:colOff>60325</xdr:colOff>
      <xdr:row>55</xdr:row>
      <xdr:rowOff>168275</xdr:rowOff>
    </xdr:to>
    <xdr:sp macro="" textlink="">
      <xdr:nvSpPr>
        <xdr:cNvPr id="204" name="フローチャート: 判断 203">
          <a:extLst>
            <a:ext uri="{FF2B5EF4-FFF2-40B4-BE49-F238E27FC236}">
              <a16:creationId xmlns:a16="http://schemas.microsoft.com/office/drawing/2014/main" id="{00000000-0008-0000-0400-0000CC000000}"/>
            </a:ext>
          </a:extLst>
        </xdr:cNvPr>
        <xdr:cNvSpPr/>
      </xdr:nvSpPr>
      <xdr:spPr>
        <a:xfrm>
          <a:off x="2159000" y="9496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7002</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828800" y="92653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76200</xdr:rowOff>
    </xdr:from>
    <xdr:to>
      <xdr:col>6</xdr:col>
      <xdr:colOff>171450</xdr:colOff>
      <xdr:row>55</xdr:row>
      <xdr:rowOff>6350</xdr:rowOff>
    </xdr:to>
    <xdr:sp macro="" textlink="">
      <xdr:nvSpPr>
        <xdr:cNvPr id="206" name="フローチャート: 判断 205">
          <a:extLst>
            <a:ext uri="{FF2B5EF4-FFF2-40B4-BE49-F238E27FC236}">
              <a16:creationId xmlns:a16="http://schemas.microsoft.com/office/drawing/2014/main" id="{00000000-0008-0000-0400-0000CE000000}"/>
            </a:ext>
          </a:extLst>
        </xdr:cNvPr>
        <xdr:cNvSpPr/>
      </xdr:nvSpPr>
      <xdr:spPr>
        <a:xfrm>
          <a:off x="1270000" y="933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16527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9398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9" name="テキスト ボックス 208">
          <a:extLst>
            <a:ext uri="{FF2B5EF4-FFF2-40B4-BE49-F238E27FC236}">
              <a16:creationId xmlns:a16="http://schemas.microsoft.com/office/drawing/2014/main" id="{00000000-0008-0000-0400-0000D1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11" name="テキスト ボックス 210">
          <a:extLst>
            <a:ext uri="{FF2B5EF4-FFF2-40B4-BE49-F238E27FC236}">
              <a16:creationId xmlns:a16="http://schemas.microsoft.com/office/drawing/2014/main" id="{00000000-0008-0000-0400-0000D3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114300</xdr:rowOff>
    </xdr:from>
    <xdr:to>
      <xdr:col>24</xdr:col>
      <xdr:colOff>76200</xdr:colOff>
      <xdr:row>58</xdr:row>
      <xdr:rowOff>44450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4775200" y="9886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86377</xdr:rowOff>
    </xdr:from>
    <xdr:ext cx="762000" cy="259045"/>
    <xdr:sp macro="" textlink="">
      <xdr:nvSpPr>
        <xdr:cNvPr id="214" name="扶助費該当値テキスト">
          <a:extLst>
            <a:ext uri="{FF2B5EF4-FFF2-40B4-BE49-F238E27FC236}">
              <a16:creationId xmlns:a16="http://schemas.microsoft.com/office/drawing/2014/main" id="{00000000-0008-0000-0400-0000D6000000}"/>
            </a:ext>
          </a:extLst>
        </xdr:cNvPr>
        <xdr:cNvSpPr txBox="1"/>
      </xdr:nvSpPr>
      <xdr:spPr>
        <a:xfrm>
          <a:off x="49149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66675</xdr:rowOff>
    </xdr:from>
    <xdr:to>
      <xdr:col>20</xdr:col>
      <xdr:colOff>38100</xdr:colOff>
      <xdr:row>57</xdr:row>
      <xdr:rowOff>168275</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3937000" y="9839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57</xdr:row>
      <xdr:rowOff>153052</xdr:rowOff>
    </xdr:from>
    <xdr:ext cx="7366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3606800" y="99257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0</xdr:rowOff>
    </xdr:from>
    <xdr:to>
      <xdr:col>15</xdr:col>
      <xdr:colOff>149225</xdr:colOff>
      <xdr:row>57</xdr:row>
      <xdr:rowOff>101600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304800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86377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2717800" y="985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114300</xdr:rowOff>
    </xdr:from>
    <xdr:to>
      <xdr:col>11</xdr:col>
      <xdr:colOff>60325</xdr:colOff>
      <xdr:row>57</xdr:row>
      <xdr:rowOff>44450</xdr:rowOff>
    </xdr:to>
    <xdr:sp macro="" textlink="">
      <xdr:nvSpPr>
        <xdr:cNvPr id="219" name="楕円 218">
          <a:extLst>
            <a:ext uri="{FF2B5EF4-FFF2-40B4-BE49-F238E27FC236}">
              <a16:creationId xmlns:a16="http://schemas.microsoft.com/office/drawing/2014/main" id="{00000000-0008-0000-0400-0000DB000000}"/>
            </a:ext>
          </a:extLst>
        </xdr:cNvPr>
        <xdr:cNvSpPr/>
      </xdr:nvSpPr>
      <xdr:spPr>
        <a:xfrm>
          <a:off x="21590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29227</xdr:rowOff>
    </xdr:from>
    <xdr:ext cx="762000" cy="259045"/>
    <xdr:sp macro="" textlink="">
      <xdr:nvSpPr>
        <xdr:cNvPr id="220" name="テキスト ボックス 219">
          <a:extLst>
            <a:ext uri="{FF2B5EF4-FFF2-40B4-BE49-F238E27FC236}">
              <a16:creationId xmlns:a16="http://schemas.microsoft.com/office/drawing/2014/main" id="{00000000-0008-0000-0400-0000DC000000}"/>
            </a:ext>
          </a:extLst>
        </xdr:cNvPr>
        <xdr:cNvSpPr txBox="1"/>
      </xdr:nvSpPr>
      <xdr:spPr>
        <a:xfrm>
          <a:off x="1828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76200</xdr:rowOff>
    </xdr:from>
    <xdr:to>
      <xdr:col>6</xdr:col>
      <xdr:colOff>171450</xdr:colOff>
      <xdr:row>58</xdr:row>
      <xdr:rowOff>6350</xdr:rowOff>
    </xdr:to>
    <xdr:sp macro="" textlink="">
      <xdr:nvSpPr>
        <xdr:cNvPr id="221" name="楕円 220">
          <a:extLst>
            <a:ext uri="{FF2B5EF4-FFF2-40B4-BE49-F238E27FC236}">
              <a16:creationId xmlns:a16="http://schemas.microsoft.com/office/drawing/2014/main" id="{00000000-0008-0000-0400-0000DD000000}"/>
            </a:ext>
          </a:extLst>
        </xdr:cNvPr>
        <xdr:cNvSpPr/>
      </xdr:nvSpPr>
      <xdr:spPr>
        <a:xfrm>
          <a:off x="127000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162577</xdr:rowOff>
    </xdr:from>
    <xdr:ext cx="762000" cy="259045"/>
    <xdr:sp macro="" textlink="">
      <xdr:nvSpPr>
        <xdr:cNvPr id="222" name="テキスト ボックス 221">
          <a:extLst>
            <a:ext uri="{FF2B5EF4-FFF2-40B4-BE49-F238E27FC236}">
              <a16:creationId xmlns:a16="http://schemas.microsoft.com/office/drawing/2014/main" id="{00000000-0008-0000-0400-0000DE000000}"/>
            </a:ext>
          </a:extLst>
        </xdr:cNvPr>
        <xdr:cNvSpPr txBox="1"/>
      </xdr:nvSpPr>
      <xdr:spPr>
        <a:xfrm>
          <a:off x="939800" y="9935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9" name="正方形/長方形 228">
          <a:extLst>
            <a:ext uri="{FF2B5EF4-FFF2-40B4-BE49-F238E27FC236}">
              <a16:creationId xmlns:a16="http://schemas.microsoft.com/office/drawing/2014/main" id="{00000000-0008-0000-0400-0000E5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0" name="正方形/長方形 229">
          <a:extLst>
            <a:ext uri="{FF2B5EF4-FFF2-40B4-BE49-F238E27FC236}">
              <a16:creationId xmlns:a16="http://schemas.microsoft.com/office/drawing/2014/main" id="{00000000-0008-0000-0400-0000E6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31" name="正方形/長方形 230">
          <a:extLst>
            <a:ext uri="{FF2B5EF4-FFF2-40B4-BE49-F238E27FC236}">
              <a16:creationId xmlns:a16="http://schemas.microsoft.com/office/drawing/2014/main" id="{00000000-0008-0000-0400-0000E7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32" name="正方形/長方形 231">
          <a:extLst>
            <a:ext uri="{FF2B5EF4-FFF2-40B4-BE49-F238E27FC236}">
              <a16:creationId xmlns:a16="http://schemas.microsoft.com/office/drawing/2014/main" id="{00000000-0008-0000-0400-0000E8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33" name="テキスト ボックス 232">
          <a:extLst>
            <a:ext uri="{FF2B5EF4-FFF2-40B4-BE49-F238E27FC236}">
              <a16:creationId xmlns:a16="http://schemas.microsoft.com/office/drawing/2014/main" id="{00000000-0008-0000-0400-0000E9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令和６年度においても高齢化の進展に伴う介護保険特別会計及び後期高齢者医療特別会計への繰出金の増等があり、分母となる臨時財政対策債の借入額が大幅に減少した影響もあり割合が増加している。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122428</xdr:rowOff>
    </xdr:from>
    <xdr:to>
      <xdr:col>82</xdr:col>
      <xdr:colOff>107950</xdr:colOff>
      <xdr:row>60</xdr:row>
      <xdr:rowOff>131572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37828"/>
          <a:ext cx="0" cy="1380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103649</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390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131572</xdr:rowOff>
    </xdr:from>
    <xdr:to>
      <xdr:col>82</xdr:col>
      <xdr:colOff>196850</xdr:colOff>
      <xdr:row>60</xdr:row>
      <xdr:rowOff>131572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418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37355</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81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122428</xdr:rowOff>
    </xdr:from>
    <xdr:to>
      <xdr:col>82</xdr:col>
      <xdr:colOff>196850</xdr:colOff>
      <xdr:row>52</xdr:row>
      <xdr:rowOff>122428</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37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72136</xdr:rowOff>
    </xdr:from>
    <xdr:to>
      <xdr:col>82</xdr:col>
      <xdr:colOff>107950</xdr:colOff>
      <xdr:row>58</xdr:row>
      <xdr:rowOff>90424</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1001623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63009</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642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46482</xdr:rowOff>
    </xdr:from>
    <xdr:to>
      <xdr:col>82</xdr:col>
      <xdr:colOff>158750</xdr:colOff>
      <xdr:row>57</xdr:row>
      <xdr:rowOff>148082</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819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26416</xdr:rowOff>
    </xdr:from>
    <xdr:to>
      <xdr:col>78</xdr:col>
      <xdr:colOff>69850</xdr:colOff>
      <xdr:row>58</xdr:row>
      <xdr:rowOff>72136</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9970516"/>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55626</xdr:rowOff>
    </xdr:from>
    <xdr:to>
      <xdr:col>78</xdr:col>
      <xdr:colOff>120650</xdr:colOff>
      <xdr:row>57</xdr:row>
      <xdr:rowOff>157226</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82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167403</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5971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88138</xdr:rowOff>
    </xdr:from>
    <xdr:to>
      <xdr:col>73</xdr:col>
      <xdr:colOff>180975</xdr:colOff>
      <xdr:row>58</xdr:row>
      <xdr:rowOff>26416</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9860788"/>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28194</xdr:rowOff>
    </xdr:from>
    <xdr:to>
      <xdr:col>74</xdr:col>
      <xdr:colOff>31750</xdr:colOff>
      <xdr:row>57</xdr:row>
      <xdr:rowOff>129794</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800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139971</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569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88138</xdr:rowOff>
    </xdr:from>
    <xdr:to>
      <xdr:col>69</xdr:col>
      <xdr:colOff>92075</xdr:colOff>
      <xdr:row>58</xdr:row>
      <xdr:rowOff>44704</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9860788"/>
          <a:ext cx="889000" cy="128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135636</xdr:rowOff>
    </xdr:from>
    <xdr:to>
      <xdr:col>69</xdr:col>
      <xdr:colOff>142875</xdr:colOff>
      <xdr:row>57</xdr:row>
      <xdr:rowOff>65786</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36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75963</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505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73914</xdr:rowOff>
    </xdr:from>
    <xdr:to>
      <xdr:col>65</xdr:col>
      <xdr:colOff>53975</xdr:colOff>
      <xdr:row>58</xdr:row>
      <xdr:rowOff>4064</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46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14241</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6154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58</xdr:row>
      <xdr:rowOff>39624</xdr:rowOff>
    </xdr:from>
    <xdr:to>
      <xdr:col>82</xdr:col>
      <xdr:colOff>158750</xdr:colOff>
      <xdr:row>58</xdr:row>
      <xdr:rowOff>141224</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983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11701</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955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58</xdr:row>
      <xdr:rowOff>21336</xdr:rowOff>
    </xdr:from>
    <xdr:to>
      <xdr:col>78</xdr:col>
      <xdr:colOff>120650</xdr:colOff>
      <xdr:row>58</xdr:row>
      <xdr:rowOff>122936</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9965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58</xdr:row>
      <xdr:rowOff>107713</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051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147066</xdr:rowOff>
    </xdr:from>
    <xdr:to>
      <xdr:col>74</xdr:col>
      <xdr:colOff>31750</xdr:colOff>
      <xdr:row>58</xdr:row>
      <xdr:rowOff>77216</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991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61993</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0060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57</xdr:row>
      <xdr:rowOff>37338</xdr:rowOff>
    </xdr:from>
    <xdr:to>
      <xdr:col>69</xdr:col>
      <xdr:colOff>142875</xdr:colOff>
      <xdr:row>57</xdr:row>
      <xdr:rowOff>138938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9809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123715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9896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165354</xdr:rowOff>
    </xdr:from>
    <xdr:to>
      <xdr:col>65</xdr:col>
      <xdr:colOff>53975</xdr:colOff>
      <xdr:row>58</xdr:row>
      <xdr:rowOff>95504</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9938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80281</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024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下水道事業への繰出を見直したことや、消防について市単独で行っており一部事務組合への負担金支出がないこと等により、類似団体と比較して割合が低くなっている。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今後も、市の助成対象事業が公共性・公益性を有しているかなど、市が定めた基準に基づき、適正に執行されているか等、助成制度の見直しも含め検討を行い、改善を図る。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53848</xdr:rowOff>
    </xdr:from>
    <xdr:to>
      <xdr:col>82</xdr:col>
      <xdr:colOff>107950</xdr:colOff>
      <xdr:row>39</xdr:row>
      <xdr:rowOff>147574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83148"/>
          <a:ext cx="0" cy="950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119651</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806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147574</xdr:rowOff>
    </xdr:from>
    <xdr:to>
      <xdr:col>82</xdr:col>
      <xdr:colOff>196850</xdr:colOff>
      <xdr:row>39</xdr:row>
      <xdr:rowOff>147574</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834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140225</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26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53848</xdr:rowOff>
    </xdr:from>
    <xdr:to>
      <xdr:col>82</xdr:col>
      <xdr:colOff>196850</xdr:colOff>
      <xdr:row>34</xdr:row>
      <xdr:rowOff>53848</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83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35</xdr:row>
      <xdr:rowOff>124714</xdr:rowOff>
    </xdr:from>
    <xdr:to>
      <xdr:col>82</xdr:col>
      <xdr:colOff>107950</xdr:colOff>
      <xdr:row>35</xdr:row>
      <xdr:rowOff>133858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125464"/>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43705</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215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35</xdr:row>
      <xdr:rowOff>97282</xdr:rowOff>
    </xdr:from>
    <xdr:to>
      <xdr:col>78</xdr:col>
      <xdr:colOff>69850</xdr:colOff>
      <xdr:row>35</xdr:row>
      <xdr:rowOff>124714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09803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71628</xdr:rowOff>
    </xdr:from>
    <xdr:to>
      <xdr:col>78</xdr:col>
      <xdr:colOff>120650</xdr:colOff>
      <xdr:row>37</xdr:row>
      <xdr:rowOff>1778</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158005</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330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35</xdr:row>
      <xdr:rowOff>74422</xdr:rowOff>
    </xdr:from>
    <xdr:to>
      <xdr:col>73</xdr:col>
      <xdr:colOff>180975</xdr:colOff>
      <xdr:row>35</xdr:row>
      <xdr:rowOff>97282</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a:off x="13893800" y="6075172"/>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67056</xdr:rowOff>
    </xdr:from>
    <xdr:to>
      <xdr:col>74</xdr:col>
      <xdr:colOff>31750</xdr:colOff>
      <xdr:row>36</xdr:row>
      <xdr:rowOff>168656</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153433</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325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35</xdr:row>
      <xdr:rowOff>74422</xdr:rowOff>
    </xdr:from>
    <xdr:to>
      <xdr:col>69</xdr:col>
      <xdr:colOff>92075</xdr:colOff>
      <xdr:row>35</xdr:row>
      <xdr:rowOff>143002</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075172"/>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144289</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48768</xdr:rowOff>
    </xdr:from>
    <xdr:to>
      <xdr:col>65</xdr:col>
      <xdr:colOff>53975</xdr:colOff>
      <xdr:row>36</xdr:row>
      <xdr:rowOff>150368</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220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135145</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307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83058</xdr:rowOff>
    </xdr:from>
    <xdr:to>
      <xdr:col>82</xdr:col>
      <xdr:colOff>158750</xdr:colOff>
      <xdr:row>36</xdr:row>
      <xdr:rowOff>13208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34</xdr:row>
      <xdr:rowOff>99585</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59288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35</xdr:row>
      <xdr:rowOff>73914</xdr:rowOff>
    </xdr:from>
    <xdr:to>
      <xdr:col>78</xdr:col>
      <xdr:colOff>120650</xdr:colOff>
      <xdr:row>36</xdr:row>
      <xdr:rowOff>4064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14241</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58435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35</xdr:row>
      <xdr:rowOff>46482</xdr:rowOff>
    </xdr:from>
    <xdr:to>
      <xdr:col>74</xdr:col>
      <xdr:colOff>31750</xdr:colOff>
      <xdr:row>35</xdr:row>
      <xdr:rowOff>148082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047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33</xdr:row>
      <xdr:rowOff>158259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5816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35</xdr:row>
      <xdr:rowOff>23622</xdr:rowOff>
    </xdr:from>
    <xdr:to>
      <xdr:col>69</xdr:col>
      <xdr:colOff>142875</xdr:colOff>
      <xdr:row>35</xdr:row>
      <xdr:rowOff>125222</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024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33</xdr:row>
      <xdr:rowOff>135399</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5793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92202</xdr:rowOff>
    </xdr:from>
    <xdr:to>
      <xdr:col>65</xdr:col>
      <xdr:colOff>53975</xdr:colOff>
      <xdr:row>36</xdr:row>
      <xdr:rowOff>22352</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32529</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公債費割合については概ね前年度と同水準であるが、令和４年度に借入を行った庁舎整備事業に係る地方債の元金償還等により今後増加が見込まれる。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地方交付税措置のある地方債の活用により、残高の抑制及び利息負担の軽減を図る必要がある。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127000</xdr:rowOff>
    </xdr:from>
    <xdr:to>
      <xdr:col>24</xdr:col>
      <xdr:colOff>25400</xdr:colOff>
      <xdr:row>80</xdr:row>
      <xdr:rowOff>104139</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71400"/>
          <a:ext cx="0" cy="1348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76216</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792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104139</xdr:rowOff>
    </xdr:from>
    <xdr:to>
      <xdr:col>24</xdr:col>
      <xdr:colOff>114300</xdr:colOff>
      <xdr:row>80</xdr:row>
      <xdr:rowOff>104139</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201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41927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1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127000</xdr:rowOff>
    </xdr:from>
    <xdr:to>
      <xdr:col>24</xdr:col>
      <xdr:colOff>114300</xdr:colOff>
      <xdr:row>72</xdr:row>
      <xdr:rowOff>127000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71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16511</xdr:rowOff>
    </xdr:from>
    <xdr:to>
      <xdr:col>24</xdr:col>
      <xdr:colOff>25400</xdr:colOff>
      <xdr:row>77</xdr:row>
      <xdr:rowOff>39370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3987800" y="13218161"/>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69867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2928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53339</xdr:rowOff>
    </xdr:from>
    <xdr:to>
      <xdr:col>24</xdr:col>
      <xdr:colOff>76200</xdr:colOff>
      <xdr:row>76</xdr:row>
      <xdr:rowOff>154939</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08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16511</xdr:rowOff>
    </xdr:from>
    <xdr:to>
      <xdr:col>19</xdr:col>
      <xdr:colOff>187325</xdr:colOff>
      <xdr:row>77</xdr:row>
      <xdr:rowOff>54611</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flipV="1">
          <a:off x="3098800" y="13218161"/>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114300</xdr:rowOff>
    </xdr:from>
    <xdr:to>
      <xdr:col>20</xdr:col>
      <xdr:colOff>38100</xdr:colOff>
      <xdr:row>77</xdr:row>
      <xdr:rowOff>44450</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54627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291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54611</xdr:rowOff>
    </xdr:from>
    <xdr:to>
      <xdr:col>15</xdr:col>
      <xdr:colOff>98425</xdr:colOff>
      <xdr:row>77</xdr:row>
      <xdr:rowOff>62230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3256261"/>
          <a:ext cx="889000" cy="76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137161</xdr:rowOff>
    </xdr:from>
    <xdr:to>
      <xdr:col>15</xdr:col>
      <xdr:colOff>149225</xdr:colOff>
      <xdr:row>77</xdr:row>
      <xdr:rowOff>67311</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77487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2936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62230</xdr:rowOff>
    </xdr:from>
    <xdr:to>
      <xdr:col>11</xdr:col>
      <xdr:colOff>9525</xdr:colOff>
      <xdr:row>77</xdr:row>
      <xdr:rowOff>146050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flipV="1">
          <a:off x="1320800" y="132638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106680</xdr:rowOff>
    </xdr:from>
    <xdr:to>
      <xdr:col>11</xdr:col>
      <xdr:colOff>60325</xdr:colOff>
      <xdr:row>77</xdr:row>
      <xdr:rowOff>36830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47007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91439</xdr:rowOff>
    </xdr:from>
    <xdr:to>
      <xdr:col>6</xdr:col>
      <xdr:colOff>171450</xdr:colOff>
      <xdr:row>79</xdr:row>
      <xdr:rowOff>21589</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464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79</xdr:row>
      <xdr:rowOff>6366</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35509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160020</xdr:rowOff>
    </xdr:from>
    <xdr:to>
      <xdr:col>24</xdr:col>
      <xdr:colOff>76200</xdr:colOff>
      <xdr:row>77</xdr:row>
      <xdr:rowOff>90170</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19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132097</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162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137161</xdr:rowOff>
    </xdr:from>
    <xdr:to>
      <xdr:col>20</xdr:col>
      <xdr:colOff>38100</xdr:colOff>
      <xdr:row>77</xdr:row>
      <xdr:rowOff>67311</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167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52088</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253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3811</xdr:rowOff>
    </xdr:from>
    <xdr:to>
      <xdr:col>15</xdr:col>
      <xdr:colOff>149225</xdr:colOff>
      <xdr:row>77</xdr:row>
      <xdr:rowOff>105411</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205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90188</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2918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11430</xdr:rowOff>
    </xdr:from>
    <xdr:to>
      <xdr:col>11</xdr:col>
      <xdr:colOff>60325</xdr:colOff>
      <xdr:row>77</xdr:row>
      <xdr:rowOff>113030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213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97807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299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95250</xdr:rowOff>
    </xdr:from>
    <xdr:to>
      <xdr:col>6</xdr:col>
      <xdr:colOff>171450</xdr:colOff>
      <xdr:row>78</xdr:row>
      <xdr:rowOff>25400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35577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06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人件費及び扶助費が主要因となり、類似団体平均と比較して数値が高い状況にある。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今後、少子高齢化により社会保障関係経費等の増加が予測されるなか、事務事業の見直し等による歳出抑制、税源涵養の視点からの潜在力を成長に結びつける施策の推進等により財政構造の弾力化を図っていく必要があ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5" name="公債費以外グラフ枠">
          <a:extLst>
            <a:ext uri="{FF2B5EF4-FFF2-40B4-BE49-F238E27FC236}">
              <a16:creationId xmlns:a16="http://schemas.microsoft.com/office/drawing/2014/main" id="{00000000-0008-0000-0400-0000A9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83566</xdr:rowOff>
    </xdr:from>
    <xdr:to>
      <xdr:col>82</xdr:col>
      <xdr:colOff>107950</xdr:colOff>
      <xdr:row>79</xdr:row>
      <xdr:rowOff>97282</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6510000" y="12599416"/>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79</xdr:row>
      <xdr:rowOff>69359</xdr:rowOff>
    </xdr:from>
    <xdr:ext cx="762000" cy="259045"/>
    <xdr:sp macro="" textlink="">
      <xdr:nvSpPr>
        <xdr:cNvPr id="427" name="公債費以外最小値テキスト">
          <a:extLst>
            <a:ext uri="{FF2B5EF4-FFF2-40B4-BE49-F238E27FC236}">
              <a16:creationId xmlns:a16="http://schemas.microsoft.com/office/drawing/2014/main" id="{00000000-0008-0000-0400-0000AB010000}"/>
            </a:ext>
          </a:extLst>
        </xdr:cNvPr>
        <xdr:cNvSpPr txBox="1"/>
      </xdr:nvSpPr>
      <xdr:spPr>
        <a:xfrm>
          <a:off x="16598900" y="1361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79</xdr:row>
      <xdr:rowOff>97282</xdr:rowOff>
    </xdr:from>
    <xdr:to>
      <xdr:col>82</xdr:col>
      <xdr:colOff>196850</xdr:colOff>
      <xdr:row>79</xdr:row>
      <xdr:rowOff>97282</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364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169943</xdr:rowOff>
    </xdr:from>
    <xdr:ext cx="762000" cy="259045"/>
    <xdr:sp macro="" textlink="">
      <xdr:nvSpPr>
        <xdr:cNvPr id="429" name="公債費以外最大値テキスト">
          <a:extLst>
            <a:ext uri="{FF2B5EF4-FFF2-40B4-BE49-F238E27FC236}">
              <a16:creationId xmlns:a16="http://schemas.microsoft.com/office/drawing/2014/main" id="{00000000-0008-0000-0400-0000AD010000}"/>
            </a:ext>
          </a:extLst>
        </xdr:cNvPr>
        <xdr:cNvSpPr txBox="1"/>
      </xdr:nvSpPr>
      <xdr:spPr>
        <a:xfrm>
          <a:off x="16598900" y="12342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83566</xdr:rowOff>
    </xdr:from>
    <xdr:to>
      <xdr:col>82</xdr:col>
      <xdr:colOff>196850</xdr:colOff>
      <xdr:row>73</xdr:row>
      <xdr:rowOff>83566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259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127000</xdr:rowOff>
    </xdr:from>
    <xdr:to>
      <xdr:col>82</xdr:col>
      <xdr:colOff>107950</xdr:colOff>
      <xdr:row>77</xdr:row>
      <xdr:rowOff>170435</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5671800" y="13157200"/>
          <a:ext cx="838200" cy="214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19575</xdr:rowOff>
    </xdr:from>
    <xdr:ext cx="762000" cy="259045"/>
    <xdr:sp macro="" textlink="">
      <xdr:nvSpPr>
        <xdr:cNvPr id="432" name="公債費以外平均値テキスト">
          <a:extLst>
            <a:ext uri="{FF2B5EF4-FFF2-40B4-BE49-F238E27FC236}">
              <a16:creationId xmlns:a16="http://schemas.microsoft.com/office/drawing/2014/main" id="{00000000-0008-0000-0400-0000B0010000}"/>
            </a:ext>
          </a:extLst>
        </xdr:cNvPr>
        <xdr:cNvSpPr txBox="1"/>
      </xdr:nvSpPr>
      <xdr:spPr>
        <a:xfrm>
          <a:off x="16598900" y="1287832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3048</xdr:rowOff>
    </xdr:from>
    <xdr:to>
      <xdr:col>82</xdr:col>
      <xdr:colOff>158750</xdr:colOff>
      <xdr:row>76</xdr:row>
      <xdr:rowOff>104648</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6459200" y="13033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76708</xdr:rowOff>
    </xdr:from>
    <xdr:to>
      <xdr:col>78</xdr:col>
      <xdr:colOff>69850</xdr:colOff>
      <xdr:row>76</xdr:row>
      <xdr:rowOff>127000</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a:off x="14782800" y="1310690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115062</xdr:rowOff>
    </xdr:from>
    <xdr:to>
      <xdr:col>78</xdr:col>
      <xdr:colOff>120650</xdr:colOff>
      <xdr:row>76</xdr:row>
      <xdr:rowOff>45213</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5621000" y="12973812"/>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55389</xdr:rowOff>
    </xdr:from>
    <xdr:ext cx="7366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5290800" y="12742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28702</xdr:rowOff>
    </xdr:from>
    <xdr:to>
      <xdr:col>73</xdr:col>
      <xdr:colOff>180975</xdr:colOff>
      <xdr:row>76</xdr:row>
      <xdr:rowOff>76708</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893800" y="12887452"/>
          <a:ext cx="889000" cy="219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32766</xdr:rowOff>
    </xdr:from>
    <xdr:to>
      <xdr:col>74</xdr:col>
      <xdr:colOff>31750</xdr:colOff>
      <xdr:row>75</xdr:row>
      <xdr:rowOff>134366</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4732000" y="12891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144543</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4401800" y="12660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28702</xdr:rowOff>
    </xdr:from>
    <xdr:to>
      <xdr:col>69</xdr:col>
      <xdr:colOff>92075</xdr:colOff>
      <xdr:row>76</xdr:row>
      <xdr:rowOff>149861</xdr:rowOff>
    </xdr:to>
    <xdr:cxnSp macro="">
      <xdr:nvCxnSpPr>
        <xdr:cNvPr id="440" name="直線コネクタ 439">
          <a:extLst>
            <a:ext uri="{FF2B5EF4-FFF2-40B4-BE49-F238E27FC236}">
              <a16:creationId xmlns:a16="http://schemas.microsoft.com/office/drawing/2014/main" id="{00000000-0008-0000-0400-0000B8010000}"/>
            </a:ext>
          </a:extLst>
        </xdr:cNvPr>
        <xdr:cNvCxnSpPr/>
      </xdr:nvCxnSpPr>
      <xdr:spPr>
        <a:xfrm flipV="1">
          <a:off x="13004800" y="12887452"/>
          <a:ext cx="889000" cy="292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74</xdr:row>
      <xdr:rowOff>57912</xdr:rowOff>
    </xdr:from>
    <xdr:to>
      <xdr:col>69</xdr:col>
      <xdr:colOff>142875</xdr:colOff>
      <xdr:row>74</xdr:row>
      <xdr:rowOff>159512</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3843000" y="12745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72</xdr:row>
      <xdr:rowOff>169689</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3512800" y="12514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25908</xdr:rowOff>
    </xdr:from>
    <xdr:to>
      <xdr:col>65</xdr:col>
      <xdr:colOff>53975</xdr:colOff>
      <xdr:row>74</xdr:row>
      <xdr:rowOff>127508</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2954000" y="12713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137685</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623800" y="12482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119635</xdr:rowOff>
    </xdr:from>
    <xdr:to>
      <xdr:col>82</xdr:col>
      <xdr:colOff>158750</xdr:colOff>
      <xdr:row>78</xdr:row>
      <xdr:rowOff>49785</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6459200" y="13321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91712</xdr:rowOff>
    </xdr:from>
    <xdr:ext cx="762000" cy="259045"/>
    <xdr:sp macro="" textlink="">
      <xdr:nvSpPr>
        <xdr:cNvPr id="451" name="公債費以外該当値テキスト">
          <a:extLst>
            <a:ext uri="{FF2B5EF4-FFF2-40B4-BE49-F238E27FC236}">
              <a16:creationId xmlns:a16="http://schemas.microsoft.com/office/drawing/2014/main" id="{00000000-0008-0000-0400-0000C3010000}"/>
            </a:ext>
          </a:extLst>
        </xdr:cNvPr>
        <xdr:cNvSpPr txBox="1"/>
      </xdr:nvSpPr>
      <xdr:spPr>
        <a:xfrm>
          <a:off x="16598900" y="13293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76</xdr:row>
      <xdr:rowOff>76200</xdr:rowOff>
    </xdr:from>
    <xdr:to>
      <xdr:col>78</xdr:col>
      <xdr:colOff>120650</xdr:colOff>
      <xdr:row>77</xdr:row>
      <xdr:rowOff>6350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5621000" y="1310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162577</xdr:rowOff>
    </xdr:from>
    <xdr:ext cx="7366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5290800" y="13192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25908</xdr:rowOff>
    </xdr:from>
    <xdr:to>
      <xdr:col>74</xdr:col>
      <xdr:colOff>31750</xdr:colOff>
      <xdr:row>76</xdr:row>
      <xdr:rowOff>127508</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4732000" y="13056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112285</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4401800" y="13142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149352</xdr:rowOff>
    </xdr:from>
    <xdr:to>
      <xdr:col>69</xdr:col>
      <xdr:colOff>142875</xdr:colOff>
      <xdr:row>75</xdr:row>
      <xdr:rowOff>79502</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3843000" y="1283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64279</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3512800" y="12923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99061</xdr:rowOff>
    </xdr:from>
    <xdr:to>
      <xdr:col>65</xdr:col>
      <xdr:colOff>53975</xdr:colOff>
      <xdr:row>77</xdr:row>
      <xdr:rowOff>29211</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2954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13988</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2623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京都府八幡市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27432</xdr:rowOff>
    </xdr:from>
    <xdr:to>
      <xdr:col>29</xdr:col>
      <xdr:colOff>127000</xdr:colOff>
      <xdr:row>20</xdr:row>
      <xdr:rowOff>109982</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32457"/>
          <a:ext cx="0" cy="145415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82059</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5586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109982</xdr:rowOff>
    </xdr:from>
    <xdr:to>
      <xdr:col>30</xdr:col>
      <xdr:colOff>25400</xdr:colOff>
      <xdr:row>20</xdr:row>
      <xdr:rowOff>109982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58660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113809</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75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27432</xdr:rowOff>
    </xdr:from>
    <xdr:to>
      <xdr:col>30</xdr:col>
      <xdr:colOff>25400</xdr:colOff>
      <xdr:row>12</xdr:row>
      <xdr:rowOff>27432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3245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88659</xdr:rowOff>
    </xdr:from>
    <xdr:to>
      <xdr:col>29</xdr:col>
      <xdr:colOff>127000</xdr:colOff>
      <xdr:row>18</xdr:row>
      <xdr:rowOff>54940</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50934"/>
          <a:ext cx="647700" cy="13773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18</xdr:row>
      <xdr:rowOff>77970</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321169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105893</xdr:rowOff>
    </xdr:from>
    <xdr:to>
      <xdr:col>29</xdr:col>
      <xdr:colOff>177800</xdr:colOff>
      <xdr:row>19</xdr:row>
      <xdr:rowOff>36043</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32396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54940</xdr:rowOff>
    </xdr:from>
    <xdr:to>
      <xdr:col>26</xdr:col>
      <xdr:colOff>50800</xdr:colOff>
      <xdr:row>18</xdr:row>
      <xdr:rowOff>81915</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88665"/>
          <a:ext cx="698500" cy="269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19</xdr:row>
      <xdr:rowOff>7658</xdr:rowOff>
    </xdr:from>
    <xdr:to>
      <xdr:col>26</xdr:col>
      <xdr:colOff>101600</xdr:colOff>
      <xdr:row>19</xdr:row>
      <xdr:rowOff>109258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3312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94035</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33992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81915</xdr:rowOff>
    </xdr:from>
    <xdr:to>
      <xdr:col>22</xdr:col>
      <xdr:colOff>114300</xdr:colOff>
      <xdr:row>18</xdr:row>
      <xdr:rowOff>88557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215640"/>
          <a:ext cx="698500" cy="66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37592</xdr:rowOff>
    </xdr:from>
    <xdr:to>
      <xdr:col>22</xdr:col>
      <xdr:colOff>165100</xdr:colOff>
      <xdr:row>19</xdr:row>
      <xdr:rowOff>139192</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3342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123969</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3429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88557</xdr:rowOff>
    </xdr:from>
    <xdr:to>
      <xdr:col>18</xdr:col>
      <xdr:colOff>177800</xdr:colOff>
      <xdr:row>18</xdr:row>
      <xdr:rowOff>117843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222282"/>
          <a:ext cx="698500" cy="292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39815</xdr:rowOff>
    </xdr:from>
    <xdr:to>
      <xdr:col>19</xdr:col>
      <xdr:colOff>38100</xdr:colOff>
      <xdr:row>19</xdr:row>
      <xdr:rowOff>141415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33449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126192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34313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36741</xdr:rowOff>
    </xdr:from>
    <xdr:to>
      <xdr:col>15</xdr:col>
      <xdr:colOff>101600</xdr:colOff>
      <xdr:row>18</xdr:row>
      <xdr:rowOff>138341</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1704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148518</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939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37859</xdr:rowOff>
    </xdr:from>
    <xdr:to>
      <xdr:col>29</xdr:col>
      <xdr:colOff>177800</xdr:colOff>
      <xdr:row>17</xdr:row>
      <xdr:rowOff>139459</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001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16</xdr:row>
      <xdr:rowOff>54386</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284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4140</xdr:rowOff>
    </xdr:from>
    <xdr:to>
      <xdr:col>26</xdr:col>
      <xdr:colOff>101600</xdr:colOff>
      <xdr:row>18</xdr:row>
      <xdr:rowOff>105740</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1378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115917</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2906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18</xdr:row>
      <xdr:rowOff>31115</xdr:rowOff>
    </xdr:from>
    <xdr:to>
      <xdr:col>22</xdr:col>
      <xdr:colOff>165100</xdr:colOff>
      <xdr:row>18</xdr:row>
      <xdr:rowOff>132715</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1648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142892</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2933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37757</xdr:rowOff>
    </xdr:from>
    <xdr:to>
      <xdr:col>19</xdr:col>
      <xdr:colOff>38100</xdr:colOff>
      <xdr:row>18</xdr:row>
      <xdr:rowOff>139357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1714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149534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2940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67043</xdr:rowOff>
    </xdr:from>
    <xdr:to>
      <xdr:col>15</xdr:col>
      <xdr:colOff>101600</xdr:colOff>
      <xdr:row>18</xdr:row>
      <xdr:rowOff>168643</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20076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153420</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287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2119</xdr:rowOff>
    </xdr:from>
    <xdr:to>
      <xdr:col>29</xdr:col>
      <xdr:colOff>127000</xdr:colOff>
      <xdr:row>37</xdr:row>
      <xdr:rowOff>291036</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26669"/>
          <a:ext cx="0" cy="14890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263113</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387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291036</xdr:rowOff>
    </xdr:from>
    <xdr:to>
      <xdr:col>30</xdr:col>
      <xdr:colOff>25400</xdr:colOff>
      <xdr:row>37</xdr:row>
      <xdr:rowOff>291036</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1573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259946</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701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2119</xdr:rowOff>
    </xdr:from>
    <xdr:to>
      <xdr:col>30</xdr:col>
      <xdr:colOff>25400</xdr:colOff>
      <xdr:row>33</xdr:row>
      <xdr:rowOff>2119</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2666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56166</xdr:rowOff>
    </xdr:from>
    <xdr:to>
      <xdr:col>29</xdr:col>
      <xdr:colOff>127000</xdr:colOff>
      <xdr:row>36</xdr:row>
      <xdr:rowOff>134054</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7009416"/>
          <a:ext cx="647700" cy="778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77085</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68743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232008</xdr:rowOff>
    </xdr:from>
    <xdr:to>
      <xdr:col>29</xdr:col>
      <xdr:colOff>177800</xdr:colOff>
      <xdr:row>35</xdr:row>
      <xdr:rowOff>333608</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4235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98686</xdr:rowOff>
    </xdr:from>
    <xdr:to>
      <xdr:col>26</xdr:col>
      <xdr:colOff>50800</xdr:colOff>
      <xdr:row>36</xdr:row>
      <xdr:rowOff>134054</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7051936"/>
          <a:ext cx="698500" cy="353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225476</xdr:rowOff>
    </xdr:from>
    <xdr:to>
      <xdr:col>26</xdr:col>
      <xdr:colOff>101600</xdr:colOff>
      <xdr:row>35</xdr:row>
      <xdr:rowOff>327076</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337253</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6047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66617</xdr:rowOff>
    </xdr:from>
    <xdr:to>
      <xdr:col>22</xdr:col>
      <xdr:colOff>114300</xdr:colOff>
      <xdr:row>36</xdr:row>
      <xdr:rowOff>98686</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7019867"/>
          <a:ext cx="698500" cy="3206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219859</xdr:rowOff>
    </xdr:from>
    <xdr:to>
      <xdr:col>22</xdr:col>
      <xdr:colOff>165100</xdr:colOff>
      <xdr:row>35</xdr:row>
      <xdr:rowOff>321459</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331636</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599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66617</xdr:rowOff>
    </xdr:from>
    <xdr:to>
      <xdr:col>18</xdr:col>
      <xdr:colOff>177800</xdr:colOff>
      <xdr:row>36</xdr:row>
      <xdr:rowOff>75271</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7019867"/>
          <a:ext cx="698500" cy="865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234000</xdr:rowOff>
    </xdr:from>
    <xdr:to>
      <xdr:col>19</xdr:col>
      <xdr:colOff>38100</xdr:colOff>
      <xdr:row>35</xdr:row>
      <xdr:rowOff>335600</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2877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613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53111</xdr:rowOff>
    </xdr:from>
    <xdr:to>
      <xdr:col>15</xdr:col>
      <xdr:colOff>101600</xdr:colOff>
      <xdr:row>35</xdr:row>
      <xdr:rowOff>154711</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66346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164888</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432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5366</xdr:rowOff>
    </xdr:from>
    <xdr:to>
      <xdr:col>29</xdr:col>
      <xdr:colOff>177800</xdr:colOff>
      <xdr:row>36</xdr:row>
      <xdr:rowOff>106966</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95861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320343</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9306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83254</xdr:rowOff>
    </xdr:from>
    <xdr:to>
      <xdr:col>26</xdr:col>
      <xdr:colOff>101600</xdr:colOff>
      <xdr:row>37</xdr:row>
      <xdr:rowOff>13404</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70365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169631</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71228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47886</xdr:rowOff>
    </xdr:from>
    <xdr:to>
      <xdr:col>22</xdr:col>
      <xdr:colOff>165100</xdr:colOff>
      <xdr:row>36</xdr:row>
      <xdr:rowOff>149486</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700113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134263</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7087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15817</xdr:rowOff>
    </xdr:from>
    <xdr:to>
      <xdr:col>19</xdr:col>
      <xdr:colOff>38100</xdr:colOff>
      <xdr:row>36</xdr:row>
      <xdr:rowOff>117417</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9690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102194</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705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24471</xdr:rowOff>
    </xdr:from>
    <xdr:to>
      <xdr:col>15</xdr:col>
      <xdr:colOff>101600</xdr:colOff>
      <xdr:row>36</xdr:row>
      <xdr:rowOff>126071</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9777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110848</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70640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京都府八幡市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68,598
65,778
24.35
30,536,767
29,812,075
551,581
16,423,785
26,149,112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22.3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110,515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34</xdr:row>
      <xdr:rowOff>160763</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116791</xdr:rowOff>
    </xdr:from>
    <xdr:to>
      <xdr:col>24</xdr:col>
      <xdr:colOff>62865</xdr:colOff>
      <xdr:row>38</xdr:row>
      <xdr:rowOff>146509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260291"/>
          <a:ext cx="1270" cy="14013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150336</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65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47,583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146509</xdr:rowOff>
    </xdr:from>
    <xdr:to>
      <xdr:col>24</xdr:col>
      <xdr:colOff>152400</xdr:colOff>
      <xdr:row>38</xdr:row>
      <xdr:rowOff>146509</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61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63468</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5035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133,403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116791</xdr:rowOff>
    </xdr:from>
    <xdr:to>
      <xdr:col>24</xdr:col>
      <xdr:colOff>152400</xdr:colOff>
      <xdr:row>30</xdr:row>
      <xdr:rowOff>116791</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2602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34</xdr:row>
      <xdr:rowOff>18379</xdr:rowOff>
    </xdr:from>
    <xdr:to>
      <xdr:col>24</xdr:col>
      <xdr:colOff>63500</xdr:colOff>
      <xdr:row>35</xdr:row>
      <xdr:rowOff>46872</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5847679"/>
          <a:ext cx="838200" cy="199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12659</xdr:rowOff>
    </xdr:from>
    <xdr:ext cx="534377"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61848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34232</xdr:rowOff>
    </xdr:from>
    <xdr:to>
      <xdr:col>24</xdr:col>
      <xdr:colOff>114300</xdr:colOff>
      <xdr:row>36</xdr:row>
      <xdr:rowOff>135832</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20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31278</xdr:rowOff>
    </xdr:from>
    <xdr:to>
      <xdr:col>19</xdr:col>
      <xdr:colOff>177800</xdr:colOff>
      <xdr:row>35</xdr:row>
      <xdr:rowOff>46872</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a:off x="2908300" y="6032028"/>
          <a:ext cx="889000" cy="15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129950</xdr:rowOff>
    </xdr:from>
    <xdr:to>
      <xdr:col>20</xdr:col>
      <xdr:colOff>38100</xdr:colOff>
      <xdr:row>37</xdr:row>
      <xdr:rowOff>60100</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30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51227</xdr:rowOff>
    </xdr:from>
    <xdr:ext cx="534377"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530111" y="6394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31278</xdr:rowOff>
    </xdr:from>
    <xdr:to>
      <xdr:col>15</xdr:col>
      <xdr:colOff>50800</xdr:colOff>
      <xdr:row>35</xdr:row>
      <xdr:rowOff>38920</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032028"/>
          <a:ext cx="889000" cy="7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149054</xdr:rowOff>
    </xdr:from>
    <xdr:to>
      <xdr:col>15</xdr:col>
      <xdr:colOff>101600</xdr:colOff>
      <xdr:row>37</xdr:row>
      <xdr:rowOff>79204</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32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70331</xdr:rowOff>
    </xdr:from>
    <xdr:ext cx="534377"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41111" y="6413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38920</xdr:rowOff>
    </xdr:from>
    <xdr:to>
      <xdr:col>10</xdr:col>
      <xdr:colOff>114300</xdr:colOff>
      <xdr:row>35</xdr:row>
      <xdr:rowOff>99254</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039670"/>
          <a:ext cx="889000" cy="60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153806</xdr:rowOff>
    </xdr:from>
    <xdr:to>
      <xdr:col>10</xdr:col>
      <xdr:colOff>165100</xdr:colOff>
      <xdr:row>37</xdr:row>
      <xdr:rowOff>83956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326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75083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52111" y="6418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61174</xdr:rowOff>
    </xdr:from>
    <xdr:to>
      <xdr:col>6</xdr:col>
      <xdr:colOff>38100</xdr:colOff>
      <xdr:row>35</xdr:row>
      <xdr:rowOff>162774</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061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153901</xdr:rowOff>
    </xdr:from>
    <xdr:ext cx="534377"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63111" y="6154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81,198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139029</xdr:rowOff>
    </xdr:from>
    <xdr:to>
      <xdr:col>24</xdr:col>
      <xdr:colOff>114300</xdr:colOff>
      <xdr:row>34</xdr:row>
      <xdr:rowOff>69179</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57968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161906</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5648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167522</xdr:rowOff>
    </xdr:from>
    <xdr:to>
      <xdr:col>20</xdr:col>
      <xdr:colOff>38100</xdr:colOff>
      <xdr:row>35</xdr:row>
      <xdr:rowOff>97672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5996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33</xdr:row>
      <xdr:rowOff>114199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5772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151928</xdr:rowOff>
    </xdr:from>
    <xdr:to>
      <xdr:col>15</xdr:col>
      <xdr:colOff>101600</xdr:colOff>
      <xdr:row>35</xdr:row>
      <xdr:rowOff>82078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5981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33</xdr:row>
      <xdr:rowOff>98605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5756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34</xdr:row>
      <xdr:rowOff>159570</xdr:rowOff>
    </xdr:from>
    <xdr:to>
      <xdr:col>10</xdr:col>
      <xdr:colOff>165100</xdr:colOff>
      <xdr:row>35</xdr:row>
      <xdr:rowOff>89720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5988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33</xdr:row>
      <xdr:rowOff>106247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5764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48454</xdr:rowOff>
    </xdr:from>
    <xdr:to>
      <xdr:col>6</xdr:col>
      <xdr:colOff>38100</xdr:colOff>
      <xdr:row>35</xdr:row>
      <xdr:rowOff>150054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049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33</xdr:row>
      <xdr:rowOff>166581</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5824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13" name="テキスト ボックス 112">
          <a:extLst>
            <a:ext uri="{FF2B5EF4-FFF2-40B4-BE49-F238E27FC236}">
              <a16:creationId xmlns:a16="http://schemas.microsoft.com/office/drawing/2014/main" id="{00000000-0008-0000-0600-000071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5" name="テキスト ボックス 114">
          <a:extLst>
            <a:ext uri="{FF2B5EF4-FFF2-40B4-BE49-F238E27FC236}">
              <a16:creationId xmlns:a16="http://schemas.microsoft.com/office/drawing/2014/main" id="{00000000-0008-0000-0600-000073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6" name="物件費グラフ枠">
          <a:extLst>
            <a:ext uri="{FF2B5EF4-FFF2-40B4-BE49-F238E27FC236}">
              <a16:creationId xmlns:a16="http://schemas.microsoft.com/office/drawing/2014/main" id="{00000000-0008-0000-0600-000074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128753</xdr:rowOff>
    </xdr:from>
    <xdr:to>
      <xdr:col>24</xdr:col>
      <xdr:colOff>62865</xdr:colOff>
      <xdr:row>58</xdr:row>
      <xdr:rowOff>131686</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flipV="1">
          <a:off x="4633595" y="8701253"/>
          <a:ext cx="1270" cy="1374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135513</xdr:rowOff>
    </xdr:from>
    <xdr:ext cx="534377" cy="259045"/>
    <xdr:sp macro="" textlink="">
      <xdr:nvSpPr>
        <xdr:cNvPr id="118" name="物件費最小値テキスト">
          <a:extLst>
            <a:ext uri="{FF2B5EF4-FFF2-40B4-BE49-F238E27FC236}">
              <a16:creationId xmlns:a16="http://schemas.microsoft.com/office/drawing/2014/main" id="{00000000-0008-0000-0600-000076000000}"/>
            </a:ext>
          </a:extLst>
        </xdr:cNvPr>
        <xdr:cNvSpPr txBox="1"/>
      </xdr:nvSpPr>
      <xdr:spPr>
        <a:xfrm>
          <a:off x="4686300" y="10079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131686</xdr:rowOff>
    </xdr:from>
    <xdr:to>
      <xdr:col>24</xdr:col>
      <xdr:colOff>152400</xdr:colOff>
      <xdr:row>58</xdr:row>
      <xdr:rowOff>131686</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4546600" y="10075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75430</xdr:rowOff>
    </xdr:from>
    <xdr:ext cx="599010" cy="259045"/>
    <xdr:sp macro="" textlink="">
      <xdr:nvSpPr>
        <xdr:cNvPr id="120" name="物件費最大値テキスト">
          <a:extLst>
            <a:ext uri="{FF2B5EF4-FFF2-40B4-BE49-F238E27FC236}">
              <a16:creationId xmlns:a16="http://schemas.microsoft.com/office/drawing/2014/main" id="{00000000-0008-0000-0600-000078000000}"/>
            </a:ext>
          </a:extLst>
        </xdr:cNvPr>
        <xdr:cNvSpPr txBox="1"/>
      </xdr:nvSpPr>
      <xdr:spPr>
        <a:xfrm>
          <a:off x="4686300" y="8476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463,352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128753</xdr:rowOff>
    </xdr:from>
    <xdr:to>
      <xdr:col>24</xdr:col>
      <xdr:colOff>152400</xdr:colOff>
      <xdr:row>50</xdr:row>
      <xdr:rowOff>128753</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4546600" y="870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105737</xdr:rowOff>
    </xdr:from>
    <xdr:to>
      <xdr:col>24</xdr:col>
      <xdr:colOff>63500</xdr:colOff>
      <xdr:row>58</xdr:row>
      <xdr:rowOff>118917</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3797300" y="10049837"/>
          <a:ext cx="838200" cy="1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4884</xdr:rowOff>
    </xdr:from>
    <xdr:ext cx="534377" cy="259045"/>
    <xdr:sp macro="" textlink="">
      <xdr:nvSpPr>
        <xdr:cNvPr id="123" name="物件費平均値テキスト">
          <a:extLst>
            <a:ext uri="{FF2B5EF4-FFF2-40B4-BE49-F238E27FC236}">
              <a16:creationId xmlns:a16="http://schemas.microsoft.com/office/drawing/2014/main" id="{00000000-0008-0000-0600-00007B000000}"/>
            </a:ext>
          </a:extLst>
        </xdr:cNvPr>
        <xdr:cNvSpPr txBox="1"/>
      </xdr:nvSpPr>
      <xdr:spPr>
        <a:xfrm>
          <a:off x="4686300" y="97775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153457</xdr:rowOff>
    </xdr:from>
    <xdr:to>
      <xdr:col>24</xdr:col>
      <xdr:colOff>114300</xdr:colOff>
      <xdr:row>58</xdr:row>
      <xdr:rowOff>83607</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4584700" y="9926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105737</xdr:rowOff>
    </xdr:from>
    <xdr:to>
      <xdr:col>19</xdr:col>
      <xdr:colOff>177800</xdr:colOff>
      <xdr:row>58</xdr:row>
      <xdr:rowOff>122911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908300" y="10049837"/>
          <a:ext cx="889000" cy="17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618</xdr:rowOff>
    </xdr:from>
    <xdr:to>
      <xdr:col>20</xdr:col>
      <xdr:colOff>38100</xdr:colOff>
      <xdr:row>58</xdr:row>
      <xdr:rowOff>102218</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3746500" y="9944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118745</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530111" y="97199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122911</xdr:rowOff>
    </xdr:from>
    <xdr:to>
      <xdr:col>15</xdr:col>
      <xdr:colOff>50800</xdr:colOff>
      <xdr:row>58</xdr:row>
      <xdr:rowOff>125602</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2019300" y="10067011"/>
          <a:ext cx="889000" cy="2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163714</xdr:rowOff>
    </xdr:from>
    <xdr:to>
      <xdr:col>15</xdr:col>
      <xdr:colOff>101600</xdr:colOff>
      <xdr:row>58</xdr:row>
      <xdr:rowOff>93864</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2857500" y="9936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110391</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2641111" y="9711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125602</xdr:rowOff>
    </xdr:from>
    <xdr:to>
      <xdr:col>10</xdr:col>
      <xdr:colOff>114300</xdr:colOff>
      <xdr:row>58</xdr:row>
      <xdr:rowOff>133328</xdr:rowOff>
    </xdr:to>
    <xdr:cxnSp macro="">
      <xdr:nvCxnSpPr>
        <xdr:cNvPr id="131" name="直線コネクタ 130">
          <a:extLst>
            <a:ext uri="{FF2B5EF4-FFF2-40B4-BE49-F238E27FC236}">
              <a16:creationId xmlns:a16="http://schemas.microsoft.com/office/drawing/2014/main" id="{00000000-0008-0000-0600-000083000000}"/>
            </a:ext>
          </a:extLst>
        </xdr:cNvPr>
        <xdr:cNvCxnSpPr/>
      </xdr:nvCxnSpPr>
      <xdr:spPr>
        <a:xfrm flipV="1">
          <a:off x="1130300" y="10069702"/>
          <a:ext cx="889000" cy="7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4518</xdr:rowOff>
    </xdr:from>
    <xdr:to>
      <xdr:col>10</xdr:col>
      <xdr:colOff>165100</xdr:colOff>
      <xdr:row>58</xdr:row>
      <xdr:rowOff>106118</xdr:rowOff>
    </xdr:to>
    <xdr:sp macro="" textlink="">
      <xdr:nvSpPr>
        <xdr:cNvPr id="132" name="フローチャート: 判断 131">
          <a:extLst>
            <a:ext uri="{FF2B5EF4-FFF2-40B4-BE49-F238E27FC236}">
              <a16:creationId xmlns:a16="http://schemas.microsoft.com/office/drawing/2014/main" id="{00000000-0008-0000-0600-000084000000}"/>
            </a:ext>
          </a:extLst>
        </xdr:cNvPr>
        <xdr:cNvSpPr/>
      </xdr:nvSpPr>
      <xdr:spPr>
        <a:xfrm>
          <a:off x="1968500" y="9948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122645</xdr:rowOff>
    </xdr:from>
    <xdr:ext cx="534377"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752111" y="9723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157754</xdr:rowOff>
    </xdr:from>
    <xdr:to>
      <xdr:col>6</xdr:col>
      <xdr:colOff>38100</xdr:colOff>
      <xdr:row>58</xdr:row>
      <xdr:rowOff>87904</xdr:rowOff>
    </xdr:to>
    <xdr:sp macro="" textlink="">
      <xdr:nvSpPr>
        <xdr:cNvPr id="134" name="フローチャート: 判断 133">
          <a:extLst>
            <a:ext uri="{FF2B5EF4-FFF2-40B4-BE49-F238E27FC236}">
              <a16:creationId xmlns:a16="http://schemas.microsoft.com/office/drawing/2014/main" id="{00000000-0008-0000-0600-000086000000}"/>
            </a:ext>
          </a:extLst>
        </xdr:cNvPr>
        <xdr:cNvSpPr/>
      </xdr:nvSpPr>
      <xdr:spPr>
        <a:xfrm>
          <a:off x="1079500" y="993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104431</xdr:rowOff>
    </xdr:from>
    <xdr:ext cx="534377"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863111" y="9705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68117</xdr:rowOff>
    </xdr:from>
    <xdr:to>
      <xdr:col>24</xdr:col>
      <xdr:colOff>114300</xdr:colOff>
      <xdr:row>58</xdr:row>
      <xdr:rowOff>169717</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4584700" y="10012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154494</xdr:rowOff>
    </xdr:from>
    <xdr:ext cx="534377" cy="259045"/>
    <xdr:sp macro="" textlink="">
      <xdr:nvSpPr>
        <xdr:cNvPr id="142" name="物件費該当値テキスト">
          <a:extLst>
            <a:ext uri="{FF2B5EF4-FFF2-40B4-BE49-F238E27FC236}">
              <a16:creationId xmlns:a16="http://schemas.microsoft.com/office/drawing/2014/main" id="{00000000-0008-0000-0600-00008E000000}"/>
            </a:ext>
          </a:extLst>
        </xdr:cNvPr>
        <xdr:cNvSpPr txBox="1"/>
      </xdr:nvSpPr>
      <xdr:spPr>
        <a:xfrm>
          <a:off x="4686300" y="9927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54937</xdr:rowOff>
    </xdr:from>
    <xdr:to>
      <xdr:col>20</xdr:col>
      <xdr:colOff>38100</xdr:colOff>
      <xdr:row>58</xdr:row>
      <xdr:rowOff>156537</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3746500" y="9999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147664</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3530111" y="10091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72111</xdr:rowOff>
    </xdr:from>
    <xdr:to>
      <xdr:col>15</xdr:col>
      <xdr:colOff>101600</xdr:colOff>
      <xdr:row>59</xdr:row>
      <xdr:rowOff>2261</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2857500" y="10016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164838</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2641111" y="10108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74802</xdr:rowOff>
    </xdr:from>
    <xdr:to>
      <xdr:col>10</xdr:col>
      <xdr:colOff>165100</xdr:colOff>
      <xdr:row>59</xdr:row>
      <xdr:rowOff>4952</xdr:rowOff>
    </xdr:to>
    <xdr:sp macro="" textlink="">
      <xdr:nvSpPr>
        <xdr:cNvPr id="147" name="楕円 146">
          <a:extLst>
            <a:ext uri="{FF2B5EF4-FFF2-40B4-BE49-F238E27FC236}">
              <a16:creationId xmlns:a16="http://schemas.microsoft.com/office/drawing/2014/main" id="{00000000-0008-0000-0600-000093000000}"/>
            </a:ext>
          </a:extLst>
        </xdr:cNvPr>
        <xdr:cNvSpPr/>
      </xdr:nvSpPr>
      <xdr:spPr>
        <a:xfrm>
          <a:off x="1968500" y="10018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167529</xdr:rowOff>
    </xdr:from>
    <xdr:ext cx="534377" cy="259045"/>
    <xdr:sp macro="" textlink="">
      <xdr:nvSpPr>
        <xdr:cNvPr id="148" name="テキスト ボックス 147">
          <a:extLst>
            <a:ext uri="{FF2B5EF4-FFF2-40B4-BE49-F238E27FC236}">
              <a16:creationId xmlns:a16="http://schemas.microsoft.com/office/drawing/2014/main" id="{00000000-0008-0000-0600-000094000000}"/>
            </a:ext>
          </a:extLst>
        </xdr:cNvPr>
        <xdr:cNvSpPr txBox="1"/>
      </xdr:nvSpPr>
      <xdr:spPr>
        <a:xfrm>
          <a:off x="1752111" y="10111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82528</xdr:rowOff>
    </xdr:from>
    <xdr:to>
      <xdr:col>6</xdr:col>
      <xdr:colOff>38100</xdr:colOff>
      <xdr:row>59</xdr:row>
      <xdr:rowOff>12678</xdr:rowOff>
    </xdr:to>
    <xdr:sp macro="" textlink="">
      <xdr:nvSpPr>
        <xdr:cNvPr id="149" name="楕円 148">
          <a:extLst>
            <a:ext uri="{FF2B5EF4-FFF2-40B4-BE49-F238E27FC236}">
              <a16:creationId xmlns:a16="http://schemas.microsoft.com/office/drawing/2014/main" id="{00000000-0008-0000-0600-000095000000}"/>
            </a:ext>
          </a:extLst>
        </xdr:cNvPr>
        <xdr:cNvSpPr/>
      </xdr:nvSpPr>
      <xdr:spPr>
        <a:xfrm>
          <a:off x="1079500" y="10026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3805</xdr:rowOff>
    </xdr:from>
    <xdr:ext cx="534377" cy="259045"/>
    <xdr:sp macro="" textlink="">
      <xdr:nvSpPr>
        <xdr:cNvPr id="150" name="テキスト ボックス 149">
          <a:extLst>
            <a:ext uri="{FF2B5EF4-FFF2-40B4-BE49-F238E27FC236}">
              <a16:creationId xmlns:a16="http://schemas.microsoft.com/office/drawing/2014/main" id="{00000000-0008-0000-0600-000096000000}"/>
            </a:ext>
          </a:extLst>
        </xdr:cNvPr>
        <xdr:cNvSpPr txBox="1"/>
      </xdr:nvSpPr>
      <xdr:spPr>
        <a:xfrm>
          <a:off x="863111" y="10119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8" name="正方形/長方形 157">
          <a:extLst>
            <a:ext uri="{FF2B5EF4-FFF2-40B4-BE49-F238E27FC236}">
              <a16:creationId xmlns:a16="http://schemas.microsoft.com/office/drawing/2014/main" id="{00000000-0008-0000-0600-00009E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70" name="テキスト ボックス 169">
          <a:extLst>
            <a:ext uri="{FF2B5EF4-FFF2-40B4-BE49-F238E27FC236}">
              <a16:creationId xmlns:a16="http://schemas.microsoft.com/office/drawing/2014/main" id="{00000000-0008-0000-0600-0000AA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維持補修費グラフ枠">
          <a:extLst>
            <a:ext uri="{FF2B5EF4-FFF2-40B4-BE49-F238E27FC236}">
              <a16:creationId xmlns:a16="http://schemas.microsoft.com/office/drawing/2014/main" id="{00000000-0008-0000-06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103048</xdr:rowOff>
    </xdr:from>
    <xdr:to>
      <xdr:col>24</xdr:col>
      <xdr:colOff>62865</xdr:colOff>
      <xdr:row>79</xdr:row>
      <xdr:rowOff>24333</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4633595" y="12104548"/>
          <a:ext cx="1270" cy="1464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28160</xdr:rowOff>
    </xdr:from>
    <xdr:ext cx="378565" cy="259045"/>
    <xdr:sp macro="" textlink="">
      <xdr:nvSpPr>
        <xdr:cNvPr id="175" name="維持補修費最小値テキスト">
          <a:extLst>
            <a:ext uri="{FF2B5EF4-FFF2-40B4-BE49-F238E27FC236}">
              <a16:creationId xmlns:a16="http://schemas.microsoft.com/office/drawing/2014/main" id="{00000000-0008-0000-0600-0000AF000000}"/>
            </a:ext>
          </a:extLst>
        </xdr:cNvPr>
        <xdr:cNvSpPr txBox="1"/>
      </xdr:nvSpPr>
      <xdr:spPr>
        <a:xfrm>
          <a:off x="4686300" y="135727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24333</xdr:rowOff>
    </xdr:from>
    <xdr:to>
      <xdr:col>24</xdr:col>
      <xdr:colOff>152400</xdr:colOff>
      <xdr:row>79</xdr:row>
      <xdr:rowOff>24333</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4546600" y="13568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49725</xdr:rowOff>
    </xdr:from>
    <xdr:ext cx="534377" cy="259045"/>
    <xdr:sp macro="" textlink="">
      <xdr:nvSpPr>
        <xdr:cNvPr id="177" name="維持補修費最大値テキスト">
          <a:extLst>
            <a:ext uri="{FF2B5EF4-FFF2-40B4-BE49-F238E27FC236}">
              <a16:creationId xmlns:a16="http://schemas.microsoft.com/office/drawing/2014/main" id="{00000000-0008-0000-0600-0000B1000000}"/>
            </a:ext>
          </a:extLst>
        </xdr:cNvPr>
        <xdr:cNvSpPr txBox="1"/>
      </xdr:nvSpPr>
      <xdr:spPr>
        <a:xfrm>
          <a:off x="4686300" y="11879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103048</xdr:rowOff>
    </xdr:from>
    <xdr:to>
      <xdr:col>24</xdr:col>
      <xdr:colOff>152400</xdr:colOff>
      <xdr:row>70</xdr:row>
      <xdr:rowOff>103048</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4546600" y="1210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67348</xdr:rowOff>
    </xdr:from>
    <xdr:to>
      <xdr:col>24</xdr:col>
      <xdr:colOff>63500</xdr:colOff>
      <xdr:row>78</xdr:row>
      <xdr:rowOff>75767</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a:off x="3797300" y="13440448"/>
          <a:ext cx="838200" cy="8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6621</xdr:rowOff>
    </xdr:from>
    <xdr:ext cx="469744" cy="259045"/>
    <xdr:sp macro="" textlink="">
      <xdr:nvSpPr>
        <xdr:cNvPr id="180" name="維持補修費平均値テキスト">
          <a:extLst>
            <a:ext uri="{FF2B5EF4-FFF2-40B4-BE49-F238E27FC236}">
              <a16:creationId xmlns:a16="http://schemas.microsoft.com/office/drawing/2014/main" id="{00000000-0008-0000-0600-0000B4000000}"/>
            </a:ext>
          </a:extLst>
        </xdr:cNvPr>
        <xdr:cNvSpPr txBox="1"/>
      </xdr:nvSpPr>
      <xdr:spPr>
        <a:xfrm>
          <a:off x="4686300" y="1320827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155194</xdr:rowOff>
    </xdr:from>
    <xdr:to>
      <xdr:col>24</xdr:col>
      <xdr:colOff>114300</xdr:colOff>
      <xdr:row>78</xdr:row>
      <xdr:rowOff>85344</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4584700" y="13356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67348</xdr:rowOff>
    </xdr:from>
    <xdr:to>
      <xdr:col>19</xdr:col>
      <xdr:colOff>177800</xdr:colOff>
      <xdr:row>78</xdr:row>
      <xdr:rowOff>87503</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908300" y="13440448"/>
          <a:ext cx="889000" cy="20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165785</xdr:rowOff>
    </xdr:from>
    <xdr:to>
      <xdr:col>20</xdr:col>
      <xdr:colOff>38100</xdr:colOff>
      <xdr:row>78</xdr:row>
      <xdr:rowOff>95935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37465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112462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3562428" y="13142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87503</xdr:rowOff>
    </xdr:from>
    <xdr:to>
      <xdr:col>15</xdr:col>
      <xdr:colOff>50800</xdr:colOff>
      <xdr:row>78</xdr:row>
      <xdr:rowOff>98285</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flipV="1">
          <a:off x="2019300" y="13460603"/>
          <a:ext cx="889000" cy="10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433</xdr:rowOff>
    </xdr:from>
    <xdr:to>
      <xdr:col>15</xdr:col>
      <xdr:colOff>101600</xdr:colOff>
      <xdr:row>78</xdr:row>
      <xdr:rowOff>102033</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2857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118560</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673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98285</xdr:rowOff>
    </xdr:from>
    <xdr:to>
      <xdr:col>10</xdr:col>
      <xdr:colOff>114300</xdr:colOff>
      <xdr:row>78</xdr:row>
      <xdr:rowOff>102781</xdr:rowOff>
    </xdr:to>
    <xdr:cxnSp macro="">
      <xdr:nvCxnSpPr>
        <xdr:cNvPr id="188" name="直線コネクタ 187">
          <a:extLst>
            <a:ext uri="{FF2B5EF4-FFF2-40B4-BE49-F238E27FC236}">
              <a16:creationId xmlns:a16="http://schemas.microsoft.com/office/drawing/2014/main" id="{00000000-0008-0000-0600-0000BC000000}"/>
            </a:ext>
          </a:extLst>
        </xdr:cNvPr>
        <xdr:cNvCxnSpPr/>
      </xdr:nvCxnSpPr>
      <xdr:spPr>
        <a:xfrm flipV="1">
          <a:off x="1130300" y="13471385"/>
          <a:ext cx="889000" cy="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171386</xdr:rowOff>
    </xdr:from>
    <xdr:to>
      <xdr:col>10</xdr:col>
      <xdr:colOff>165100</xdr:colOff>
      <xdr:row>78</xdr:row>
      <xdr:rowOff>101536</xdr:rowOff>
    </xdr:to>
    <xdr:sp macro="" textlink="">
      <xdr:nvSpPr>
        <xdr:cNvPr id="189" name="フローチャート: 判断 188">
          <a:extLst>
            <a:ext uri="{FF2B5EF4-FFF2-40B4-BE49-F238E27FC236}">
              <a16:creationId xmlns:a16="http://schemas.microsoft.com/office/drawing/2014/main" id="{00000000-0008-0000-0600-0000BD000000}"/>
            </a:ext>
          </a:extLst>
        </xdr:cNvPr>
        <xdr:cNvSpPr/>
      </xdr:nvSpPr>
      <xdr:spPr>
        <a:xfrm>
          <a:off x="1968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118063</xdr:rowOff>
    </xdr:from>
    <xdr:ext cx="469744"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1784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33007</xdr:rowOff>
    </xdr:from>
    <xdr:to>
      <xdr:col>6</xdr:col>
      <xdr:colOff>38100</xdr:colOff>
      <xdr:row>77</xdr:row>
      <xdr:rowOff>134607</xdr:rowOff>
    </xdr:to>
    <xdr:sp macro="" textlink="">
      <xdr:nvSpPr>
        <xdr:cNvPr id="191" name="フローチャート: 判断 190">
          <a:extLst>
            <a:ext uri="{FF2B5EF4-FFF2-40B4-BE49-F238E27FC236}">
              <a16:creationId xmlns:a16="http://schemas.microsoft.com/office/drawing/2014/main" id="{00000000-0008-0000-0600-0000BF000000}"/>
            </a:ext>
          </a:extLst>
        </xdr:cNvPr>
        <xdr:cNvSpPr/>
      </xdr:nvSpPr>
      <xdr:spPr>
        <a:xfrm>
          <a:off x="1079500" y="13234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151134</xdr:rowOff>
    </xdr:from>
    <xdr:ext cx="469744"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895428" y="130098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24967</xdr:rowOff>
    </xdr:from>
    <xdr:to>
      <xdr:col>24</xdr:col>
      <xdr:colOff>114300</xdr:colOff>
      <xdr:row>78</xdr:row>
      <xdr:rowOff>126567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4584700" y="133980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133620</xdr:rowOff>
    </xdr:from>
    <xdr:ext cx="469744" cy="259045"/>
    <xdr:sp macro="" textlink="">
      <xdr:nvSpPr>
        <xdr:cNvPr id="199" name="維持補修費該当値テキスト">
          <a:extLst>
            <a:ext uri="{FF2B5EF4-FFF2-40B4-BE49-F238E27FC236}">
              <a16:creationId xmlns:a16="http://schemas.microsoft.com/office/drawing/2014/main" id="{00000000-0008-0000-0600-0000C7000000}"/>
            </a:ext>
          </a:extLst>
        </xdr:cNvPr>
        <xdr:cNvSpPr txBox="1"/>
      </xdr:nvSpPr>
      <xdr:spPr>
        <a:xfrm>
          <a:off x="4686300" y="13335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16548</xdr:rowOff>
    </xdr:from>
    <xdr:to>
      <xdr:col>20</xdr:col>
      <xdr:colOff>38100</xdr:colOff>
      <xdr:row>78</xdr:row>
      <xdr:rowOff>118148</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3746500" y="13389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109275</xdr:rowOff>
    </xdr:from>
    <xdr:ext cx="469744"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3562428" y="13482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36703</xdr:rowOff>
    </xdr:from>
    <xdr:to>
      <xdr:col>15</xdr:col>
      <xdr:colOff>101600</xdr:colOff>
      <xdr:row>78</xdr:row>
      <xdr:rowOff>138303</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2857500" y="134098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129430</xdr:rowOff>
    </xdr:from>
    <xdr:ext cx="469744"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2673428" y="13502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47485</xdr:rowOff>
    </xdr:from>
    <xdr:to>
      <xdr:col>10</xdr:col>
      <xdr:colOff>165100</xdr:colOff>
      <xdr:row>78</xdr:row>
      <xdr:rowOff>149085</xdr:rowOff>
    </xdr:to>
    <xdr:sp macro="" textlink="">
      <xdr:nvSpPr>
        <xdr:cNvPr id="204" name="楕円 203">
          <a:extLst>
            <a:ext uri="{FF2B5EF4-FFF2-40B4-BE49-F238E27FC236}">
              <a16:creationId xmlns:a16="http://schemas.microsoft.com/office/drawing/2014/main" id="{00000000-0008-0000-0600-0000CC000000}"/>
            </a:ext>
          </a:extLst>
        </xdr:cNvPr>
        <xdr:cNvSpPr/>
      </xdr:nvSpPr>
      <xdr:spPr>
        <a:xfrm>
          <a:off x="1968500" y="13420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140212</xdr:rowOff>
    </xdr:from>
    <xdr:ext cx="469744" cy="259045"/>
    <xdr:sp macro="" textlink="">
      <xdr:nvSpPr>
        <xdr:cNvPr id="205" name="テキスト ボックス 204">
          <a:extLst>
            <a:ext uri="{FF2B5EF4-FFF2-40B4-BE49-F238E27FC236}">
              <a16:creationId xmlns:a16="http://schemas.microsoft.com/office/drawing/2014/main" id="{00000000-0008-0000-0600-0000CD000000}"/>
            </a:ext>
          </a:extLst>
        </xdr:cNvPr>
        <xdr:cNvSpPr txBox="1"/>
      </xdr:nvSpPr>
      <xdr:spPr>
        <a:xfrm>
          <a:off x="1784428" y="13513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51981</xdr:rowOff>
    </xdr:from>
    <xdr:to>
      <xdr:col>6</xdr:col>
      <xdr:colOff>38100</xdr:colOff>
      <xdr:row>78</xdr:row>
      <xdr:rowOff>153581</xdr:rowOff>
    </xdr:to>
    <xdr:sp macro="" textlink="">
      <xdr:nvSpPr>
        <xdr:cNvPr id="206" name="楕円 205">
          <a:extLst>
            <a:ext uri="{FF2B5EF4-FFF2-40B4-BE49-F238E27FC236}">
              <a16:creationId xmlns:a16="http://schemas.microsoft.com/office/drawing/2014/main" id="{00000000-0008-0000-0600-0000CE000000}"/>
            </a:ext>
          </a:extLst>
        </xdr:cNvPr>
        <xdr:cNvSpPr/>
      </xdr:nvSpPr>
      <xdr:spPr>
        <a:xfrm>
          <a:off x="1079500" y="13425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144708</xdr:rowOff>
    </xdr:from>
    <xdr:ext cx="469744" cy="259045"/>
    <xdr:sp macro="" textlink="">
      <xdr:nvSpPr>
        <xdr:cNvPr id="207" name="テキスト ボックス 206">
          <a:extLst>
            <a:ext uri="{FF2B5EF4-FFF2-40B4-BE49-F238E27FC236}">
              <a16:creationId xmlns:a16="http://schemas.microsoft.com/office/drawing/2014/main" id="{00000000-0008-0000-0600-0000CF000000}"/>
            </a:ext>
          </a:extLst>
        </xdr:cNvPr>
        <xdr:cNvSpPr txBox="1"/>
      </xdr:nvSpPr>
      <xdr:spPr>
        <a:xfrm>
          <a:off x="895428" y="13517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160,876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6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8" name="テキスト ボックス 227">
          <a:extLst>
            <a:ext uri="{FF2B5EF4-FFF2-40B4-BE49-F238E27FC236}">
              <a16:creationId xmlns:a16="http://schemas.microsoft.com/office/drawing/2014/main" id="{00000000-0008-0000-0600-0000E4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2" name="テキスト ボックス 231">
          <a:extLst>
            <a:ext uri="{FF2B5EF4-FFF2-40B4-BE49-F238E27FC236}">
              <a16:creationId xmlns:a16="http://schemas.microsoft.com/office/drawing/2014/main" id="{00000000-0008-0000-0600-0000E8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3" name="扶助費グラフ枠">
          <a:extLst>
            <a:ext uri="{FF2B5EF4-FFF2-40B4-BE49-F238E27FC236}">
              <a16:creationId xmlns:a16="http://schemas.microsoft.com/office/drawing/2014/main" id="{00000000-0008-0000-0600-0000E9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129011</xdr:rowOff>
    </xdr:from>
    <xdr:to>
      <xdr:col>24</xdr:col>
      <xdr:colOff>62865</xdr:colOff>
      <xdr:row>99</xdr:row>
      <xdr:rowOff>168700</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4633595" y="15559511"/>
          <a:ext cx="1270" cy="15827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100</xdr:row>
      <xdr:rowOff>1077</xdr:rowOff>
    </xdr:from>
    <xdr:ext cx="534377" cy="259045"/>
    <xdr:sp macro="" textlink="">
      <xdr:nvSpPr>
        <xdr:cNvPr id="235" name="扶助費最小値テキスト">
          <a:extLst>
            <a:ext uri="{FF2B5EF4-FFF2-40B4-BE49-F238E27FC236}">
              <a16:creationId xmlns:a16="http://schemas.microsoft.com/office/drawing/2014/main" id="{00000000-0008-0000-0600-0000EB000000}"/>
            </a:ext>
          </a:extLst>
        </xdr:cNvPr>
        <xdr:cNvSpPr txBox="1"/>
      </xdr:nvSpPr>
      <xdr:spPr>
        <a:xfrm>
          <a:off x="4686300" y="17146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168700</xdr:rowOff>
    </xdr:from>
    <xdr:to>
      <xdr:col>24</xdr:col>
      <xdr:colOff>152400</xdr:colOff>
      <xdr:row>99</xdr:row>
      <xdr:rowOff>168700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a:off x="4546600" y="17142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75688</xdr:rowOff>
    </xdr:from>
    <xdr:ext cx="599010" cy="259045"/>
    <xdr:sp macro="" textlink="">
      <xdr:nvSpPr>
        <xdr:cNvPr id="237" name="扶助費最大値テキスト">
          <a:extLst>
            <a:ext uri="{FF2B5EF4-FFF2-40B4-BE49-F238E27FC236}">
              <a16:creationId xmlns:a16="http://schemas.microsoft.com/office/drawing/2014/main" id="{00000000-0008-0000-0600-0000ED000000}"/>
            </a:ext>
          </a:extLst>
        </xdr:cNvPr>
        <xdr:cNvSpPr txBox="1"/>
      </xdr:nvSpPr>
      <xdr:spPr>
        <a:xfrm>
          <a:off x="4686300" y="153347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228,982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129011</xdr:rowOff>
    </xdr:from>
    <xdr:to>
      <xdr:col>24</xdr:col>
      <xdr:colOff>152400</xdr:colOff>
      <xdr:row>90</xdr:row>
      <xdr:rowOff>129011</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a:off x="4546600" y="155595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54660</xdr:rowOff>
    </xdr:from>
    <xdr:to>
      <xdr:col>24</xdr:col>
      <xdr:colOff>63500</xdr:colOff>
      <xdr:row>96</xdr:row>
      <xdr:rowOff>123427</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flipV="1">
          <a:off x="3797300" y="16513860"/>
          <a:ext cx="838200" cy="68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84788</xdr:rowOff>
    </xdr:from>
    <xdr:ext cx="599010" cy="259045"/>
    <xdr:sp macro="" textlink="">
      <xdr:nvSpPr>
        <xdr:cNvPr id="240" name="扶助費平均値テキスト">
          <a:extLst>
            <a:ext uri="{FF2B5EF4-FFF2-40B4-BE49-F238E27FC236}">
              <a16:creationId xmlns:a16="http://schemas.microsoft.com/office/drawing/2014/main" id="{00000000-0008-0000-0600-0000F0000000}"/>
            </a:ext>
          </a:extLst>
        </xdr:cNvPr>
        <xdr:cNvSpPr txBox="1"/>
      </xdr:nvSpPr>
      <xdr:spPr>
        <a:xfrm>
          <a:off x="4686300" y="165439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106361</xdr:rowOff>
    </xdr:from>
    <xdr:to>
      <xdr:col>24</xdr:col>
      <xdr:colOff>114300</xdr:colOff>
      <xdr:row>97</xdr:row>
      <xdr:rowOff>36511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4584700" y="1656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123427</xdr:rowOff>
    </xdr:from>
    <xdr:to>
      <xdr:col>19</xdr:col>
      <xdr:colOff>177800</xdr:colOff>
      <xdr:row>97</xdr:row>
      <xdr:rowOff>63489</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908300" y="16582627"/>
          <a:ext cx="889000" cy="111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40525</xdr:rowOff>
    </xdr:from>
    <xdr:to>
      <xdr:col>20</xdr:col>
      <xdr:colOff>38100</xdr:colOff>
      <xdr:row>97</xdr:row>
      <xdr:rowOff>142125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3746500" y="16671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97</xdr:row>
      <xdr:rowOff>133252</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497795" y="16763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98693</xdr:rowOff>
    </xdr:from>
    <xdr:to>
      <xdr:col>15</xdr:col>
      <xdr:colOff>50800</xdr:colOff>
      <xdr:row>97</xdr:row>
      <xdr:rowOff>63489</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a:off x="2019300" y="16557893"/>
          <a:ext cx="889000" cy="136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130744</xdr:rowOff>
    </xdr:from>
    <xdr:to>
      <xdr:col>15</xdr:col>
      <xdr:colOff>101600</xdr:colOff>
      <xdr:row>98</xdr:row>
      <xdr:rowOff>60894</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2857500" y="16761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98</xdr:row>
      <xdr:rowOff>52021</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608795" y="16854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96</xdr:row>
      <xdr:rowOff>98693</xdr:rowOff>
    </xdr:from>
    <xdr:to>
      <xdr:col>10</xdr:col>
      <xdr:colOff>114300</xdr:colOff>
      <xdr:row>98</xdr:row>
      <xdr:rowOff>19064</xdr:rowOff>
    </xdr:to>
    <xdr:cxnSp macro="">
      <xdr:nvCxnSpPr>
        <xdr:cNvPr id="248" name="直線コネクタ 247">
          <a:extLst>
            <a:ext uri="{FF2B5EF4-FFF2-40B4-BE49-F238E27FC236}">
              <a16:creationId xmlns:a16="http://schemas.microsoft.com/office/drawing/2014/main" id="{00000000-0008-0000-0600-0000F8000000}"/>
            </a:ext>
          </a:extLst>
        </xdr:cNvPr>
        <xdr:cNvCxnSpPr/>
      </xdr:nvCxnSpPr>
      <xdr:spPr>
        <a:xfrm flipV="1">
          <a:off x="1130300" y="16557893"/>
          <a:ext cx="889000" cy="263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164805</xdr:rowOff>
    </xdr:from>
    <xdr:to>
      <xdr:col>10</xdr:col>
      <xdr:colOff>165100</xdr:colOff>
      <xdr:row>97</xdr:row>
      <xdr:rowOff>94955</xdr:rowOff>
    </xdr:to>
    <xdr:sp macro="" textlink="">
      <xdr:nvSpPr>
        <xdr:cNvPr id="249" name="フローチャート: 判断 248">
          <a:extLst>
            <a:ext uri="{FF2B5EF4-FFF2-40B4-BE49-F238E27FC236}">
              <a16:creationId xmlns:a16="http://schemas.microsoft.com/office/drawing/2014/main" id="{00000000-0008-0000-0600-0000F9000000}"/>
            </a:ext>
          </a:extLst>
        </xdr:cNvPr>
        <xdr:cNvSpPr/>
      </xdr:nvSpPr>
      <xdr:spPr>
        <a:xfrm>
          <a:off x="1968500" y="16624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97</xdr:row>
      <xdr:rowOff>86082</xdr:rowOff>
    </xdr:from>
    <xdr:ext cx="59901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719795" y="16716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71025</xdr:rowOff>
    </xdr:from>
    <xdr:to>
      <xdr:col>6</xdr:col>
      <xdr:colOff>38100</xdr:colOff>
      <xdr:row>99</xdr:row>
      <xdr:rowOff>1175</xdr:rowOff>
    </xdr:to>
    <xdr:sp macro="" textlink="">
      <xdr:nvSpPr>
        <xdr:cNvPr id="251" name="フローチャート: 判断 250">
          <a:extLst>
            <a:ext uri="{FF2B5EF4-FFF2-40B4-BE49-F238E27FC236}">
              <a16:creationId xmlns:a16="http://schemas.microsoft.com/office/drawing/2014/main" id="{00000000-0008-0000-0600-0000FB000000}"/>
            </a:ext>
          </a:extLst>
        </xdr:cNvPr>
        <xdr:cNvSpPr/>
      </xdr:nvSpPr>
      <xdr:spPr>
        <a:xfrm>
          <a:off x="1079500" y="16873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98</xdr:row>
      <xdr:rowOff>163752</xdr:rowOff>
    </xdr:from>
    <xdr:ext cx="59901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830795" y="16965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3860</xdr:rowOff>
    </xdr:from>
    <xdr:to>
      <xdr:col>24</xdr:col>
      <xdr:colOff>114300</xdr:colOff>
      <xdr:row>96</xdr:row>
      <xdr:rowOff>105460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4584700" y="1646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26737</xdr:rowOff>
    </xdr:from>
    <xdr:ext cx="599010" cy="259045"/>
    <xdr:sp macro="" textlink="">
      <xdr:nvSpPr>
        <xdr:cNvPr id="259" name="扶助費該当値テキスト">
          <a:extLst>
            <a:ext uri="{FF2B5EF4-FFF2-40B4-BE49-F238E27FC236}">
              <a16:creationId xmlns:a16="http://schemas.microsoft.com/office/drawing/2014/main" id="{00000000-0008-0000-0600-000003010000}"/>
            </a:ext>
          </a:extLst>
        </xdr:cNvPr>
        <xdr:cNvSpPr txBox="1"/>
      </xdr:nvSpPr>
      <xdr:spPr>
        <a:xfrm>
          <a:off x="4686300" y="16314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72627</xdr:rowOff>
    </xdr:from>
    <xdr:to>
      <xdr:col>20</xdr:col>
      <xdr:colOff>38100</xdr:colOff>
      <xdr:row>97</xdr:row>
      <xdr:rowOff>2777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3746500" y="16531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19304</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3497795" y="163070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12689</xdr:rowOff>
    </xdr:from>
    <xdr:to>
      <xdr:col>15</xdr:col>
      <xdr:colOff>101600</xdr:colOff>
      <xdr:row>97</xdr:row>
      <xdr:rowOff>114289</xdr:rowOff>
    </xdr:to>
    <xdr:sp macro="" textlink="">
      <xdr:nvSpPr>
        <xdr:cNvPr id="262" name="楕円 261">
          <a:extLst>
            <a:ext uri="{FF2B5EF4-FFF2-40B4-BE49-F238E27FC236}">
              <a16:creationId xmlns:a16="http://schemas.microsoft.com/office/drawing/2014/main" id="{00000000-0008-0000-0600-000006010000}"/>
            </a:ext>
          </a:extLst>
        </xdr:cNvPr>
        <xdr:cNvSpPr/>
      </xdr:nvSpPr>
      <xdr:spPr>
        <a:xfrm>
          <a:off x="2857500" y="16643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130816</xdr:rowOff>
    </xdr:from>
    <xdr:ext cx="599010" cy="259045"/>
    <xdr:sp macro="" textlink="">
      <xdr:nvSpPr>
        <xdr:cNvPr id="263" name="テキスト ボックス 262">
          <a:extLst>
            <a:ext uri="{FF2B5EF4-FFF2-40B4-BE49-F238E27FC236}">
              <a16:creationId xmlns:a16="http://schemas.microsoft.com/office/drawing/2014/main" id="{00000000-0008-0000-0600-000007010000}"/>
            </a:ext>
          </a:extLst>
        </xdr:cNvPr>
        <xdr:cNvSpPr txBox="1"/>
      </xdr:nvSpPr>
      <xdr:spPr>
        <a:xfrm>
          <a:off x="2608795" y="16418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47893</xdr:rowOff>
    </xdr:from>
    <xdr:to>
      <xdr:col>10</xdr:col>
      <xdr:colOff>165100</xdr:colOff>
      <xdr:row>96</xdr:row>
      <xdr:rowOff>149493</xdr:rowOff>
    </xdr:to>
    <xdr:sp macro="" textlink="">
      <xdr:nvSpPr>
        <xdr:cNvPr id="264" name="楕円 263">
          <a:extLst>
            <a:ext uri="{FF2B5EF4-FFF2-40B4-BE49-F238E27FC236}">
              <a16:creationId xmlns:a16="http://schemas.microsoft.com/office/drawing/2014/main" id="{00000000-0008-0000-0600-000008010000}"/>
            </a:ext>
          </a:extLst>
        </xdr:cNvPr>
        <xdr:cNvSpPr/>
      </xdr:nvSpPr>
      <xdr:spPr>
        <a:xfrm>
          <a:off x="1968500" y="16507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94</xdr:row>
      <xdr:rowOff>166020</xdr:rowOff>
    </xdr:from>
    <xdr:ext cx="599010" cy="259045"/>
    <xdr:sp macro="" textlink="">
      <xdr:nvSpPr>
        <xdr:cNvPr id="265" name="テキスト ボックス 264">
          <a:extLst>
            <a:ext uri="{FF2B5EF4-FFF2-40B4-BE49-F238E27FC236}">
              <a16:creationId xmlns:a16="http://schemas.microsoft.com/office/drawing/2014/main" id="{00000000-0008-0000-0600-000009010000}"/>
            </a:ext>
          </a:extLst>
        </xdr:cNvPr>
        <xdr:cNvSpPr txBox="1"/>
      </xdr:nvSpPr>
      <xdr:spPr>
        <a:xfrm>
          <a:off x="1719795" y="162823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139714</xdr:rowOff>
    </xdr:from>
    <xdr:to>
      <xdr:col>6</xdr:col>
      <xdr:colOff>38100</xdr:colOff>
      <xdr:row>98</xdr:row>
      <xdr:rowOff>69864</xdr:rowOff>
    </xdr:to>
    <xdr:sp macro="" textlink="">
      <xdr:nvSpPr>
        <xdr:cNvPr id="266" name="楕円 265">
          <a:extLst>
            <a:ext uri="{FF2B5EF4-FFF2-40B4-BE49-F238E27FC236}">
              <a16:creationId xmlns:a16="http://schemas.microsoft.com/office/drawing/2014/main" id="{00000000-0008-0000-0600-00000A010000}"/>
            </a:ext>
          </a:extLst>
        </xdr:cNvPr>
        <xdr:cNvSpPr/>
      </xdr:nvSpPr>
      <xdr:spPr>
        <a:xfrm>
          <a:off x="1079500" y="1677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96</xdr:row>
      <xdr:rowOff>86391</xdr:rowOff>
    </xdr:from>
    <xdr:ext cx="599010" cy="259045"/>
    <xdr:sp macro="" textlink="">
      <xdr:nvSpPr>
        <xdr:cNvPr id="267" name="テキスト ボックス 266">
          <a:extLst>
            <a:ext uri="{FF2B5EF4-FFF2-40B4-BE49-F238E27FC236}">
              <a16:creationId xmlns:a16="http://schemas.microsoft.com/office/drawing/2014/main" id="{00000000-0008-0000-0600-00000B010000}"/>
            </a:ext>
          </a:extLst>
        </xdr:cNvPr>
        <xdr:cNvSpPr txBox="1"/>
      </xdr:nvSpPr>
      <xdr:spPr>
        <a:xfrm>
          <a:off x="830795" y="165455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5" name="正方形/長方形 274">
          <a:extLst>
            <a:ext uri="{FF2B5EF4-FFF2-40B4-BE49-F238E27FC236}">
              <a16:creationId xmlns:a16="http://schemas.microsoft.com/office/drawing/2014/main" id="{00000000-0008-0000-0600-000013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7" name="テキスト ボックス 286">
          <a:extLst>
            <a:ext uri="{FF2B5EF4-FFF2-40B4-BE49-F238E27FC236}">
              <a16:creationId xmlns:a16="http://schemas.microsoft.com/office/drawing/2014/main" id="{00000000-0008-0000-0600-00001F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補助費等グラフ枠">
          <a:extLst>
            <a:ext uri="{FF2B5EF4-FFF2-40B4-BE49-F238E27FC236}">
              <a16:creationId xmlns:a16="http://schemas.microsoft.com/office/drawing/2014/main" id="{00000000-0008-0000-06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168146</xdr:rowOff>
    </xdr:from>
    <xdr:to>
      <xdr:col>54</xdr:col>
      <xdr:colOff>189865</xdr:colOff>
      <xdr:row>38</xdr:row>
      <xdr:rowOff>77750</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flipV="1">
          <a:off x="10475595" y="5140196"/>
          <a:ext cx="1270" cy="14526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81577</xdr:rowOff>
    </xdr:from>
    <xdr:ext cx="534377" cy="259045"/>
    <xdr:sp macro="" textlink="">
      <xdr:nvSpPr>
        <xdr:cNvPr id="292" name="補助費等最小値テキスト">
          <a:extLst>
            <a:ext uri="{FF2B5EF4-FFF2-40B4-BE49-F238E27FC236}">
              <a16:creationId xmlns:a16="http://schemas.microsoft.com/office/drawing/2014/main" id="{00000000-0008-0000-0600-000024010000}"/>
            </a:ext>
          </a:extLst>
        </xdr:cNvPr>
        <xdr:cNvSpPr txBox="1"/>
      </xdr:nvSpPr>
      <xdr:spPr>
        <a:xfrm>
          <a:off x="10528300" y="659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77750</xdr:rowOff>
    </xdr:from>
    <xdr:to>
      <xdr:col>55</xdr:col>
      <xdr:colOff>88900</xdr:colOff>
      <xdr:row>38</xdr:row>
      <xdr:rowOff>77750</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a:off x="10388600" y="65928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114823</xdr:rowOff>
    </xdr:from>
    <xdr:ext cx="599010" cy="259045"/>
    <xdr:sp macro="" textlink="">
      <xdr:nvSpPr>
        <xdr:cNvPr id="294" name="補助費等最大値テキスト">
          <a:extLst>
            <a:ext uri="{FF2B5EF4-FFF2-40B4-BE49-F238E27FC236}">
              <a16:creationId xmlns:a16="http://schemas.microsoft.com/office/drawing/2014/main" id="{00000000-0008-0000-0600-000026010000}"/>
            </a:ext>
          </a:extLst>
        </xdr:cNvPr>
        <xdr:cNvSpPr txBox="1"/>
      </xdr:nvSpPr>
      <xdr:spPr>
        <a:xfrm>
          <a:off x="10528300" y="4915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208,767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168146</xdr:rowOff>
    </xdr:from>
    <xdr:to>
      <xdr:col>55</xdr:col>
      <xdr:colOff>88900</xdr:colOff>
      <xdr:row>29</xdr:row>
      <xdr:rowOff>168146</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10388600" y="5140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83327</xdr:rowOff>
    </xdr:from>
    <xdr:to>
      <xdr:col>55</xdr:col>
      <xdr:colOff>0</xdr:colOff>
      <xdr:row>37</xdr:row>
      <xdr:rowOff>120841</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9639300" y="6426977"/>
          <a:ext cx="838200" cy="375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108630</xdr:rowOff>
    </xdr:from>
    <xdr:ext cx="534377" cy="259045"/>
    <xdr:sp macro="" textlink="">
      <xdr:nvSpPr>
        <xdr:cNvPr id="297" name="補助費等平均値テキスト">
          <a:extLst>
            <a:ext uri="{FF2B5EF4-FFF2-40B4-BE49-F238E27FC236}">
              <a16:creationId xmlns:a16="http://schemas.microsoft.com/office/drawing/2014/main" id="{00000000-0008-0000-0600-000029010000}"/>
            </a:ext>
          </a:extLst>
        </xdr:cNvPr>
        <xdr:cNvSpPr txBox="1"/>
      </xdr:nvSpPr>
      <xdr:spPr>
        <a:xfrm>
          <a:off x="10528300" y="6109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55,413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85753</xdr:rowOff>
    </xdr:from>
    <xdr:to>
      <xdr:col>55</xdr:col>
      <xdr:colOff>50800</xdr:colOff>
      <xdr:row>37</xdr:row>
      <xdr:rowOff>15903</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10426700" y="6257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83327</xdr:rowOff>
    </xdr:from>
    <xdr:to>
      <xdr:col>50</xdr:col>
      <xdr:colOff>114300</xdr:colOff>
      <xdr:row>37</xdr:row>
      <xdr:rowOff>99466</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flipV="1">
          <a:off x="8750300" y="6426977"/>
          <a:ext cx="889000" cy="16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84351</xdr:rowOff>
    </xdr:from>
    <xdr:to>
      <xdr:col>50</xdr:col>
      <xdr:colOff>165100</xdr:colOff>
      <xdr:row>37</xdr:row>
      <xdr:rowOff>14501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95885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31028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9372111" y="6031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99466</xdr:rowOff>
    </xdr:from>
    <xdr:to>
      <xdr:col>45</xdr:col>
      <xdr:colOff>177800</xdr:colOff>
      <xdr:row>37</xdr:row>
      <xdr:rowOff>136118</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7861300" y="6443116"/>
          <a:ext cx="889000" cy="36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73630</xdr:rowOff>
    </xdr:from>
    <xdr:to>
      <xdr:col>46</xdr:col>
      <xdr:colOff>38100</xdr:colOff>
      <xdr:row>37</xdr:row>
      <xdr:rowOff>3780</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8699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20307</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8483111" y="602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54775</xdr:rowOff>
    </xdr:from>
    <xdr:to>
      <xdr:col>41</xdr:col>
      <xdr:colOff>50800</xdr:colOff>
      <xdr:row>37</xdr:row>
      <xdr:rowOff>136118</xdr:rowOff>
    </xdr:to>
    <xdr:cxnSp macro="">
      <xdr:nvCxnSpPr>
        <xdr:cNvPr id="305" name="直線コネクタ 304">
          <a:extLst>
            <a:ext uri="{FF2B5EF4-FFF2-40B4-BE49-F238E27FC236}">
              <a16:creationId xmlns:a16="http://schemas.microsoft.com/office/drawing/2014/main" id="{00000000-0008-0000-0600-000031010000}"/>
            </a:ext>
          </a:extLst>
        </xdr:cNvPr>
        <xdr:cNvCxnSpPr/>
      </xdr:nvCxnSpPr>
      <xdr:spPr>
        <a:xfrm>
          <a:off x="6972300" y="5712625"/>
          <a:ext cx="889000" cy="767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113391</xdr:rowOff>
    </xdr:from>
    <xdr:to>
      <xdr:col>41</xdr:col>
      <xdr:colOff>101600</xdr:colOff>
      <xdr:row>37</xdr:row>
      <xdr:rowOff>43541</xdr:rowOff>
    </xdr:to>
    <xdr:sp macro="" textlink="">
      <xdr:nvSpPr>
        <xdr:cNvPr id="306" name="フローチャート: 判断 305">
          <a:extLst>
            <a:ext uri="{FF2B5EF4-FFF2-40B4-BE49-F238E27FC236}">
              <a16:creationId xmlns:a16="http://schemas.microsoft.com/office/drawing/2014/main" id="{00000000-0008-0000-0600-000032010000}"/>
            </a:ext>
          </a:extLst>
        </xdr:cNvPr>
        <xdr:cNvSpPr/>
      </xdr:nvSpPr>
      <xdr:spPr>
        <a:xfrm>
          <a:off x="7810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60068</xdr:rowOff>
    </xdr:from>
    <xdr:ext cx="534377"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7594111" y="606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31</xdr:row>
      <xdr:rowOff>34866</xdr:rowOff>
    </xdr:from>
    <xdr:to>
      <xdr:col>36</xdr:col>
      <xdr:colOff>165100</xdr:colOff>
      <xdr:row>31</xdr:row>
      <xdr:rowOff>136466</xdr:rowOff>
    </xdr:to>
    <xdr:sp macro="" textlink="">
      <xdr:nvSpPr>
        <xdr:cNvPr id="308" name="フローチャート: 判断 307">
          <a:extLst>
            <a:ext uri="{FF2B5EF4-FFF2-40B4-BE49-F238E27FC236}">
              <a16:creationId xmlns:a16="http://schemas.microsoft.com/office/drawing/2014/main" id="{00000000-0008-0000-0600-000034010000}"/>
            </a:ext>
          </a:extLst>
        </xdr:cNvPr>
        <xdr:cNvSpPr/>
      </xdr:nvSpPr>
      <xdr:spPr>
        <a:xfrm>
          <a:off x="6921500" y="53498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29</xdr:row>
      <xdr:rowOff>152993</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672795" y="51250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70041</xdr:rowOff>
    </xdr:from>
    <xdr:to>
      <xdr:col>55</xdr:col>
      <xdr:colOff>50800</xdr:colOff>
      <xdr:row>38</xdr:row>
      <xdr:rowOff>191</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10426700" y="6413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48468</xdr:rowOff>
    </xdr:from>
    <xdr:ext cx="534377" cy="259045"/>
    <xdr:sp macro="" textlink="">
      <xdr:nvSpPr>
        <xdr:cNvPr id="316" name="補助費等該当値テキスト">
          <a:extLst>
            <a:ext uri="{FF2B5EF4-FFF2-40B4-BE49-F238E27FC236}">
              <a16:creationId xmlns:a16="http://schemas.microsoft.com/office/drawing/2014/main" id="{00000000-0008-0000-0600-00003C010000}"/>
            </a:ext>
          </a:extLst>
        </xdr:cNvPr>
        <xdr:cNvSpPr txBox="1"/>
      </xdr:nvSpPr>
      <xdr:spPr>
        <a:xfrm>
          <a:off x="10528300" y="6392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32527</xdr:rowOff>
    </xdr:from>
    <xdr:to>
      <xdr:col>50</xdr:col>
      <xdr:colOff>165100</xdr:colOff>
      <xdr:row>37</xdr:row>
      <xdr:rowOff>134127</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9588500" y="637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125254</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9372111" y="6468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48666</xdr:rowOff>
    </xdr:from>
    <xdr:to>
      <xdr:col>46</xdr:col>
      <xdr:colOff>38100</xdr:colOff>
      <xdr:row>37</xdr:row>
      <xdr:rowOff>150266</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8699500" y="6392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141393</xdr:rowOff>
    </xdr:from>
    <xdr:ext cx="534377"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8483111" y="6485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85318</xdr:rowOff>
    </xdr:from>
    <xdr:to>
      <xdr:col>41</xdr:col>
      <xdr:colOff>101600</xdr:colOff>
      <xdr:row>38</xdr:row>
      <xdr:rowOff>15469</xdr:rowOff>
    </xdr:to>
    <xdr:sp macro="" textlink="">
      <xdr:nvSpPr>
        <xdr:cNvPr id="321" name="楕円 320">
          <a:extLst>
            <a:ext uri="{FF2B5EF4-FFF2-40B4-BE49-F238E27FC236}">
              <a16:creationId xmlns:a16="http://schemas.microsoft.com/office/drawing/2014/main" id="{00000000-0008-0000-0600-000041010000}"/>
            </a:ext>
          </a:extLst>
        </xdr:cNvPr>
        <xdr:cNvSpPr/>
      </xdr:nvSpPr>
      <xdr:spPr>
        <a:xfrm>
          <a:off x="7810500" y="64289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6596</xdr:rowOff>
    </xdr:from>
    <xdr:ext cx="534377" cy="259045"/>
    <xdr:sp macro="" textlink="">
      <xdr:nvSpPr>
        <xdr:cNvPr id="322" name="テキスト ボックス 321">
          <a:extLst>
            <a:ext uri="{FF2B5EF4-FFF2-40B4-BE49-F238E27FC236}">
              <a16:creationId xmlns:a16="http://schemas.microsoft.com/office/drawing/2014/main" id="{00000000-0008-0000-0600-000042010000}"/>
            </a:ext>
          </a:extLst>
        </xdr:cNvPr>
        <xdr:cNvSpPr txBox="1"/>
      </xdr:nvSpPr>
      <xdr:spPr>
        <a:xfrm>
          <a:off x="7594111" y="6521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33</xdr:row>
      <xdr:rowOff>3975</xdr:rowOff>
    </xdr:from>
    <xdr:to>
      <xdr:col>36</xdr:col>
      <xdr:colOff>165100</xdr:colOff>
      <xdr:row>33</xdr:row>
      <xdr:rowOff>105575</xdr:rowOff>
    </xdr:to>
    <xdr:sp macro="" textlink="">
      <xdr:nvSpPr>
        <xdr:cNvPr id="323" name="楕円 322">
          <a:extLst>
            <a:ext uri="{FF2B5EF4-FFF2-40B4-BE49-F238E27FC236}">
              <a16:creationId xmlns:a16="http://schemas.microsoft.com/office/drawing/2014/main" id="{00000000-0008-0000-0600-000043010000}"/>
            </a:ext>
          </a:extLst>
        </xdr:cNvPr>
        <xdr:cNvSpPr/>
      </xdr:nvSpPr>
      <xdr:spPr>
        <a:xfrm>
          <a:off x="6921500" y="5661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33</xdr:row>
      <xdr:rowOff>96702</xdr:rowOff>
    </xdr:from>
    <xdr:ext cx="599010"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672795" y="5754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2" name="テキスト ボックス 341">
          <a:extLst>
            <a:ext uri="{FF2B5EF4-FFF2-40B4-BE49-F238E27FC236}">
              <a16:creationId xmlns:a16="http://schemas.microsoft.com/office/drawing/2014/main" id="{00000000-0008-0000-0600-000056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44" name="テキスト ボックス 343">
          <a:extLst>
            <a:ext uri="{FF2B5EF4-FFF2-40B4-BE49-F238E27FC236}">
              <a16:creationId xmlns:a16="http://schemas.microsoft.com/office/drawing/2014/main" id="{00000000-0008-0000-0600-000058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9" name="普通建設事業費グラフ枠">
          <a:extLst>
            <a:ext uri="{FF2B5EF4-FFF2-40B4-BE49-F238E27FC236}">
              <a16:creationId xmlns:a16="http://schemas.microsoft.com/office/drawing/2014/main" id="{00000000-0008-0000-0600-00005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130132</xdr:rowOff>
    </xdr:from>
    <xdr:to>
      <xdr:col>54</xdr:col>
      <xdr:colOff>189865</xdr:colOff>
      <xdr:row>59</xdr:row>
      <xdr:rowOff>11281</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10475595" y="8531182"/>
          <a:ext cx="1270" cy="1595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15108</xdr:rowOff>
    </xdr:from>
    <xdr:ext cx="469744" cy="259045"/>
    <xdr:sp macro="" textlink="">
      <xdr:nvSpPr>
        <xdr:cNvPr id="351" name="普通建設事業費最小値テキスト">
          <a:extLst>
            <a:ext uri="{FF2B5EF4-FFF2-40B4-BE49-F238E27FC236}">
              <a16:creationId xmlns:a16="http://schemas.microsoft.com/office/drawing/2014/main" id="{00000000-0008-0000-0600-00005F010000}"/>
            </a:ext>
          </a:extLst>
        </xdr:cNvPr>
        <xdr:cNvSpPr txBox="1"/>
      </xdr:nvSpPr>
      <xdr:spPr>
        <a:xfrm>
          <a:off x="10528300" y="101306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11281</xdr:rowOff>
    </xdr:from>
    <xdr:to>
      <xdr:col>55</xdr:col>
      <xdr:colOff>88900</xdr:colOff>
      <xdr:row>59</xdr:row>
      <xdr:rowOff>11281</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10388600" y="10126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76809</xdr:rowOff>
    </xdr:from>
    <xdr:ext cx="599010" cy="259045"/>
    <xdr:sp macro="" textlink="">
      <xdr:nvSpPr>
        <xdr:cNvPr id="353" name="普通建設事業費最大値テキスト">
          <a:extLst>
            <a:ext uri="{FF2B5EF4-FFF2-40B4-BE49-F238E27FC236}">
              <a16:creationId xmlns:a16="http://schemas.microsoft.com/office/drawing/2014/main" id="{00000000-0008-0000-0600-000061010000}"/>
            </a:ext>
          </a:extLst>
        </xdr:cNvPr>
        <xdr:cNvSpPr txBox="1"/>
      </xdr:nvSpPr>
      <xdr:spPr>
        <a:xfrm>
          <a:off x="10528300" y="8306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154,629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130132</xdr:rowOff>
    </xdr:from>
    <xdr:to>
      <xdr:col>55</xdr:col>
      <xdr:colOff>88900</xdr:colOff>
      <xdr:row>49</xdr:row>
      <xdr:rowOff>130132</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10388600" y="85311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30059</xdr:rowOff>
    </xdr:from>
    <xdr:to>
      <xdr:col>55</xdr:col>
      <xdr:colOff>0</xdr:colOff>
      <xdr:row>58</xdr:row>
      <xdr:rowOff>35851</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9639300" y="9802709"/>
          <a:ext cx="838200" cy="177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35163</xdr:rowOff>
    </xdr:from>
    <xdr:ext cx="534377" cy="259045"/>
    <xdr:sp macro="" textlink="">
      <xdr:nvSpPr>
        <xdr:cNvPr id="356" name="普通建設事業費平均値テキスト">
          <a:extLst>
            <a:ext uri="{FF2B5EF4-FFF2-40B4-BE49-F238E27FC236}">
              <a16:creationId xmlns:a16="http://schemas.microsoft.com/office/drawing/2014/main" id="{00000000-0008-0000-0600-000064010000}"/>
            </a:ext>
          </a:extLst>
        </xdr:cNvPr>
        <xdr:cNvSpPr txBox="1"/>
      </xdr:nvSpPr>
      <xdr:spPr>
        <a:xfrm>
          <a:off x="10528300" y="946491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12286</xdr:rowOff>
    </xdr:from>
    <xdr:to>
      <xdr:col>55</xdr:col>
      <xdr:colOff>50800</xdr:colOff>
      <xdr:row>56</xdr:row>
      <xdr:rowOff>113886</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10426700" y="9613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52</xdr:row>
      <xdr:rowOff>155364</xdr:rowOff>
    </xdr:from>
    <xdr:to>
      <xdr:col>50</xdr:col>
      <xdr:colOff>114300</xdr:colOff>
      <xdr:row>57</xdr:row>
      <xdr:rowOff>30059</xdr:rowOff>
    </xdr:to>
    <xdr:cxnSp macro="">
      <xdr:nvCxnSpPr>
        <xdr:cNvPr id="358" name="直線コネクタ 357">
          <a:extLst>
            <a:ext uri="{FF2B5EF4-FFF2-40B4-BE49-F238E27FC236}">
              <a16:creationId xmlns:a16="http://schemas.microsoft.com/office/drawing/2014/main" id="{00000000-0008-0000-0600-000066010000}"/>
            </a:ext>
          </a:extLst>
        </xdr:cNvPr>
        <xdr:cNvCxnSpPr/>
      </xdr:nvCxnSpPr>
      <xdr:spPr>
        <a:xfrm>
          <a:off x="8750300" y="9070764"/>
          <a:ext cx="889000" cy="7319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61881</xdr:rowOff>
    </xdr:from>
    <xdr:to>
      <xdr:col>50</xdr:col>
      <xdr:colOff>165100</xdr:colOff>
      <xdr:row>56</xdr:row>
      <xdr:rowOff>163481</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9588500" y="9663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8558</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9372111" y="9438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52</xdr:row>
      <xdr:rowOff>155364</xdr:rowOff>
    </xdr:from>
    <xdr:to>
      <xdr:col>45</xdr:col>
      <xdr:colOff>177800</xdr:colOff>
      <xdr:row>58</xdr:row>
      <xdr:rowOff>13284</xdr:rowOff>
    </xdr:to>
    <xdr:cxnSp macro="">
      <xdr:nvCxnSpPr>
        <xdr:cNvPr id="361" name="直線コネクタ 360">
          <a:extLst>
            <a:ext uri="{FF2B5EF4-FFF2-40B4-BE49-F238E27FC236}">
              <a16:creationId xmlns:a16="http://schemas.microsoft.com/office/drawing/2014/main" id="{00000000-0008-0000-0600-000069010000}"/>
            </a:ext>
          </a:extLst>
        </xdr:cNvPr>
        <xdr:cNvCxnSpPr/>
      </xdr:nvCxnSpPr>
      <xdr:spPr>
        <a:xfrm flipV="1">
          <a:off x="7861300" y="9070764"/>
          <a:ext cx="889000" cy="886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78287</xdr:rowOff>
    </xdr:from>
    <xdr:to>
      <xdr:col>46</xdr:col>
      <xdr:colOff>38100</xdr:colOff>
      <xdr:row>57</xdr:row>
      <xdr:rowOff>8437</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8699500" y="9679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171014</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483111" y="9772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101937</xdr:rowOff>
    </xdr:from>
    <xdr:to>
      <xdr:col>41</xdr:col>
      <xdr:colOff>50800</xdr:colOff>
      <xdr:row>58</xdr:row>
      <xdr:rowOff>13284</xdr:rowOff>
    </xdr:to>
    <xdr:cxnSp macro="">
      <xdr:nvCxnSpPr>
        <xdr:cNvPr id="364" name="直線コネクタ 363">
          <a:extLst>
            <a:ext uri="{FF2B5EF4-FFF2-40B4-BE49-F238E27FC236}">
              <a16:creationId xmlns:a16="http://schemas.microsoft.com/office/drawing/2014/main" id="{00000000-0008-0000-0600-00006C010000}"/>
            </a:ext>
          </a:extLst>
        </xdr:cNvPr>
        <xdr:cNvCxnSpPr/>
      </xdr:nvCxnSpPr>
      <xdr:spPr>
        <a:xfrm>
          <a:off x="6972300" y="9531687"/>
          <a:ext cx="889000" cy="425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62285</xdr:rowOff>
    </xdr:from>
    <xdr:to>
      <xdr:col>41</xdr:col>
      <xdr:colOff>101600</xdr:colOff>
      <xdr:row>56</xdr:row>
      <xdr:rowOff>163885</xdr:rowOff>
    </xdr:to>
    <xdr:sp macro="" textlink="">
      <xdr:nvSpPr>
        <xdr:cNvPr id="365" name="フローチャート: 判断 364">
          <a:extLst>
            <a:ext uri="{FF2B5EF4-FFF2-40B4-BE49-F238E27FC236}">
              <a16:creationId xmlns:a16="http://schemas.microsoft.com/office/drawing/2014/main" id="{00000000-0008-0000-0600-00006D010000}"/>
            </a:ext>
          </a:extLst>
        </xdr:cNvPr>
        <xdr:cNvSpPr/>
      </xdr:nvSpPr>
      <xdr:spPr>
        <a:xfrm>
          <a:off x="7810500" y="966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8962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7594111" y="94387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139747</xdr:rowOff>
    </xdr:from>
    <xdr:to>
      <xdr:col>36</xdr:col>
      <xdr:colOff>165100</xdr:colOff>
      <xdr:row>55</xdr:row>
      <xdr:rowOff>69897</xdr:rowOff>
    </xdr:to>
    <xdr:sp macro="" textlink="">
      <xdr:nvSpPr>
        <xdr:cNvPr id="367" name="フローチャート: 判断 366">
          <a:extLst>
            <a:ext uri="{FF2B5EF4-FFF2-40B4-BE49-F238E27FC236}">
              <a16:creationId xmlns:a16="http://schemas.microsoft.com/office/drawing/2014/main" id="{00000000-0008-0000-0600-00006F010000}"/>
            </a:ext>
          </a:extLst>
        </xdr:cNvPr>
        <xdr:cNvSpPr/>
      </xdr:nvSpPr>
      <xdr:spPr>
        <a:xfrm>
          <a:off x="6921500" y="9398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86424</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05111" y="91732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156501</xdr:rowOff>
    </xdr:from>
    <xdr:to>
      <xdr:col>55</xdr:col>
      <xdr:colOff>50800</xdr:colOff>
      <xdr:row>58</xdr:row>
      <xdr:rowOff>86651</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10426700" y="9929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134928</xdr:rowOff>
    </xdr:from>
    <xdr:ext cx="534377" cy="259045"/>
    <xdr:sp macro="" textlink="">
      <xdr:nvSpPr>
        <xdr:cNvPr id="375" name="普通建設事業費該当値テキスト">
          <a:extLst>
            <a:ext uri="{FF2B5EF4-FFF2-40B4-BE49-F238E27FC236}">
              <a16:creationId xmlns:a16="http://schemas.microsoft.com/office/drawing/2014/main" id="{00000000-0008-0000-0600-000077010000}"/>
            </a:ext>
          </a:extLst>
        </xdr:cNvPr>
        <xdr:cNvSpPr txBox="1"/>
      </xdr:nvSpPr>
      <xdr:spPr>
        <a:xfrm>
          <a:off x="10528300" y="9907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150709</xdr:rowOff>
    </xdr:from>
    <xdr:to>
      <xdr:col>50</xdr:col>
      <xdr:colOff>165100</xdr:colOff>
      <xdr:row>57</xdr:row>
      <xdr:rowOff>80859</xdr:rowOff>
    </xdr:to>
    <xdr:sp macro="" textlink="">
      <xdr:nvSpPr>
        <xdr:cNvPr id="376" name="楕円 375">
          <a:extLst>
            <a:ext uri="{FF2B5EF4-FFF2-40B4-BE49-F238E27FC236}">
              <a16:creationId xmlns:a16="http://schemas.microsoft.com/office/drawing/2014/main" id="{00000000-0008-0000-0600-000078010000}"/>
            </a:ext>
          </a:extLst>
        </xdr:cNvPr>
        <xdr:cNvSpPr/>
      </xdr:nvSpPr>
      <xdr:spPr>
        <a:xfrm>
          <a:off x="9588500" y="975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71986</xdr:rowOff>
    </xdr:from>
    <xdr:ext cx="534377" cy="259045"/>
    <xdr:sp macro="" textlink="">
      <xdr:nvSpPr>
        <xdr:cNvPr id="377" name="テキスト ボックス 376">
          <a:extLst>
            <a:ext uri="{FF2B5EF4-FFF2-40B4-BE49-F238E27FC236}">
              <a16:creationId xmlns:a16="http://schemas.microsoft.com/office/drawing/2014/main" id="{00000000-0008-0000-0600-000079010000}"/>
            </a:ext>
          </a:extLst>
        </xdr:cNvPr>
        <xdr:cNvSpPr txBox="1"/>
      </xdr:nvSpPr>
      <xdr:spPr>
        <a:xfrm>
          <a:off x="9372111" y="984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52</xdr:row>
      <xdr:rowOff>104564</xdr:rowOff>
    </xdr:from>
    <xdr:to>
      <xdr:col>46</xdr:col>
      <xdr:colOff>38100</xdr:colOff>
      <xdr:row>53</xdr:row>
      <xdr:rowOff>34714</xdr:rowOff>
    </xdr:to>
    <xdr:sp macro="" textlink="">
      <xdr:nvSpPr>
        <xdr:cNvPr id="378" name="楕円 377">
          <a:extLst>
            <a:ext uri="{FF2B5EF4-FFF2-40B4-BE49-F238E27FC236}">
              <a16:creationId xmlns:a16="http://schemas.microsoft.com/office/drawing/2014/main" id="{00000000-0008-0000-0600-00007A010000}"/>
            </a:ext>
          </a:extLst>
        </xdr:cNvPr>
        <xdr:cNvSpPr/>
      </xdr:nvSpPr>
      <xdr:spPr>
        <a:xfrm>
          <a:off x="8699500" y="9019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51</xdr:row>
      <xdr:rowOff>51241</xdr:rowOff>
    </xdr:from>
    <xdr:ext cx="599010" cy="259045"/>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8450795" y="8795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133934</xdr:rowOff>
    </xdr:from>
    <xdr:to>
      <xdr:col>41</xdr:col>
      <xdr:colOff>101600</xdr:colOff>
      <xdr:row>58</xdr:row>
      <xdr:rowOff>64084</xdr:rowOff>
    </xdr:to>
    <xdr:sp macro="" textlink="">
      <xdr:nvSpPr>
        <xdr:cNvPr id="380" name="楕円 379">
          <a:extLst>
            <a:ext uri="{FF2B5EF4-FFF2-40B4-BE49-F238E27FC236}">
              <a16:creationId xmlns:a16="http://schemas.microsoft.com/office/drawing/2014/main" id="{00000000-0008-0000-0600-00007C010000}"/>
            </a:ext>
          </a:extLst>
        </xdr:cNvPr>
        <xdr:cNvSpPr/>
      </xdr:nvSpPr>
      <xdr:spPr>
        <a:xfrm>
          <a:off x="7810500" y="9906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55211</xdr:rowOff>
    </xdr:from>
    <xdr:ext cx="534377"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7594111" y="9999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51137</xdr:rowOff>
    </xdr:from>
    <xdr:to>
      <xdr:col>36</xdr:col>
      <xdr:colOff>165100</xdr:colOff>
      <xdr:row>55</xdr:row>
      <xdr:rowOff>152737</xdr:rowOff>
    </xdr:to>
    <xdr:sp macro="" textlink="">
      <xdr:nvSpPr>
        <xdr:cNvPr id="382" name="楕円 381">
          <a:extLst>
            <a:ext uri="{FF2B5EF4-FFF2-40B4-BE49-F238E27FC236}">
              <a16:creationId xmlns:a16="http://schemas.microsoft.com/office/drawing/2014/main" id="{00000000-0008-0000-0600-00007E010000}"/>
            </a:ext>
          </a:extLst>
        </xdr:cNvPr>
        <xdr:cNvSpPr/>
      </xdr:nvSpPr>
      <xdr:spPr>
        <a:xfrm>
          <a:off x="6921500" y="9480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143864</xdr:rowOff>
    </xdr:from>
    <xdr:ext cx="534377"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705111" y="95736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1" name="正方形/長方形 390">
          <a:extLst>
            <a:ext uri="{FF2B5EF4-FFF2-40B4-BE49-F238E27FC236}">
              <a16:creationId xmlns:a16="http://schemas.microsoft.com/office/drawing/2014/main" id="{00000000-0008-0000-0600-00008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6" name="普通建設事業費 （ うち新規整備　）グラフ枠">
          <a:extLst>
            <a:ext uri="{FF2B5EF4-FFF2-40B4-BE49-F238E27FC236}">
              <a16:creationId xmlns:a16="http://schemas.microsoft.com/office/drawing/2014/main" id="{00000000-0008-0000-0600-00009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2787</xdr:rowOff>
    </xdr:from>
    <xdr:to>
      <xdr:col>54</xdr:col>
      <xdr:colOff>189865</xdr:colOff>
      <xdr:row>79</xdr:row>
      <xdr:rowOff>44450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10475595" y="12004287"/>
          <a:ext cx="1270" cy="158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8" name="普通建設事業費 （ うち新規整備　）最小値テキスト">
          <a:extLst>
            <a:ext uri="{FF2B5EF4-FFF2-40B4-BE49-F238E27FC236}">
              <a16:creationId xmlns:a16="http://schemas.microsoft.com/office/drawing/2014/main" id="{00000000-0008-0000-0600-000098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120914</xdr:rowOff>
    </xdr:from>
    <xdr:ext cx="534377" cy="259045"/>
    <xdr:sp macro="" textlink="">
      <xdr:nvSpPr>
        <xdr:cNvPr id="410" name="普通建設事業費 （ うち新規整備　）最大値テキスト">
          <a:extLst>
            <a:ext uri="{FF2B5EF4-FFF2-40B4-BE49-F238E27FC236}">
              <a16:creationId xmlns:a16="http://schemas.microsoft.com/office/drawing/2014/main" id="{00000000-0008-0000-0600-00009A010000}"/>
            </a:ext>
          </a:extLst>
        </xdr:cNvPr>
        <xdr:cNvSpPr txBox="1"/>
      </xdr:nvSpPr>
      <xdr:spPr>
        <a:xfrm>
          <a:off x="10528300" y="11779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83,187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2787</xdr:rowOff>
    </xdr:from>
    <xdr:to>
      <xdr:col>55</xdr:col>
      <xdr:colOff>88900</xdr:colOff>
      <xdr:row>70</xdr:row>
      <xdr:rowOff>2787</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a:off x="10388600" y="12004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1415</xdr:rowOff>
    </xdr:from>
    <xdr:to>
      <xdr:col>55</xdr:col>
      <xdr:colOff>0</xdr:colOff>
      <xdr:row>78</xdr:row>
      <xdr:rowOff>162483</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9639300" y="13374515"/>
          <a:ext cx="838200" cy="1610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95775</xdr:rowOff>
    </xdr:from>
    <xdr:ext cx="534377" cy="259045"/>
    <xdr:sp macro="" textlink="">
      <xdr:nvSpPr>
        <xdr:cNvPr id="413" name="普通建設事業費 （ うち新規整備　）平均値テキスト">
          <a:extLst>
            <a:ext uri="{FF2B5EF4-FFF2-40B4-BE49-F238E27FC236}">
              <a16:creationId xmlns:a16="http://schemas.microsoft.com/office/drawing/2014/main" id="{00000000-0008-0000-0600-00009D010000}"/>
            </a:ext>
          </a:extLst>
        </xdr:cNvPr>
        <xdr:cNvSpPr txBox="1"/>
      </xdr:nvSpPr>
      <xdr:spPr>
        <a:xfrm>
          <a:off x="10528300" y="131259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72898</xdr:rowOff>
    </xdr:from>
    <xdr:to>
      <xdr:col>55</xdr:col>
      <xdr:colOff>50800</xdr:colOff>
      <xdr:row>78</xdr:row>
      <xdr:rowOff>3048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10426700" y="13274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1415</xdr:rowOff>
    </xdr:from>
    <xdr:to>
      <xdr:col>50</xdr:col>
      <xdr:colOff>114300</xdr:colOff>
      <xdr:row>78</xdr:row>
      <xdr:rowOff>130708</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flipV="1">
          <a:off x="8750300" y="13374515"/>
          <a:ext cx="889000" cy="1292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119875</xdr:rowOff>
    </xdr:from>
    <xdr:to>
      <xdr:col>50</xdr:col>
      <xdr:colOff>165100</xdr:colOff>
      <xdr:row>78</xdr:row>
      <xdr:rowOff>50025</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95885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66552</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096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130708</xdr:rowOff>
    </xdr:from>
    <xdr:to>
      <xdr:col>45</xdr:col>
      <xdr:colOff>177800</xdr:colOff>
      <xdr:row>79</xdr:row>
      <xdr:rowOff>4063</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flipV="1">
          <a:off x="7861300" y="13503808"/>
          <a:ext cx="889000" cy="44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143535</xdr:rowOff>
    </xdr:from>
    <xdr:to>
      <xdr:col>46</xdr:col>
      <xdr:colOff>38100</xdr:colOff>
      <xdr:row>78</xdr:row>
      <xdr:rowOff>73685</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8699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90212</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8483111" y="131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113773</xdr:rowOff>
    </xdr:from>
    <xdr:to>
      <xdr:col>41</xdr:col>
      <xdr:colOff>50800</xdr:colOff>
      <xdr:row>79</xdr:row>
      <xdr:rowOff>4063</xdr:rowOff>
    </xdr:to>
    <xdr:cxnSp macro="">
      <xdr:nvCxnSpPr>
        <xdr:cNvPr id="421" name="直線コネクタ 420">
          <a:extLst>
            <a:ext uri="{FF2B5EF4-FFF2-40B4-BE49-F238E27FC236}">
              <a16:creationId xmlns:a16="http://schemas.microsoft.com/office/drawing/2014/main" id="{00000000-0008-0000-0600-0000A5010000}"/>
            </a:ext>
          </a:extLst>
        </xdr:cNvPr>
        <xdr:cNvCxnSpPr/>
      </xdr:nvCxnSpPr>
      <xdr:spPr>
        <a:xfrm>
          <a:off x="6972300" y="13486873"/>
          <a:ext cx="889000" cy="617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121438</xdr:rowOff>
    </xdr:from>
    <xdr:to>
      <xdr:col>41</xdr:col>
      <xdr:colOff>101600</xdr:colOff>
      <xdr:row>78</xdr:row>
      <xdr:rowOff>51588</xdr:rowOff>
    </xdr:to>
    <xdr:sp macro="" textlink="">
      <xdr:nvSpPr>
        <xdr:cNvPr id="422" name="フローチャート: 判断 421">
          <a:extLst>
            <a:ext uri="{FF2B5EF4-FFF2-40B4-BE49-F238E27FC236}">
              <a16:creationId xmlns:a16="http://schemas.microsoft.com/office/drawing/2014/main" id="{00000000-0008-0000-0600-0000A6010000}"/>
            </a:ext>
          </a:extLst>
        </xdr:cNvPr>
        <xdr:cNvSpPr/>
      </xdr:nvSpPr>
      <xdr:spPr>
        <a:xfrm>
          <a:off x="7810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68115</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594111" y="130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164167</xdr:rowOff>
    </xdr:from>
    <xdr:to>
      <xdr:col>36</xdr:col>
      <xdr:colOff>165100</xdr:colOff>
      <xdr:row>77</xdr:row>
      <xdr:rowOff>94317</xdr:rowOff>
    </xdr:to>
    <xdr:sp macro="" textlink="">
      <xdr:nvSpPr>
        <xdr:cNvPr id="424" name="フローチャート: 判断 423">
          <a:extLst>
            <a:ext uri="{FF2B5EF4-FFF2-40B4-BE49-F238E27FC236}">
              <a16:creationId xmlns:a16="http://schemas.microsoft.com/office/drawing/2014/main" id="{00000000-0008-0000-0600-0000A8010000}"/>
            </a:ext>
          </a:extLst>
        </xdr:cNvPr>
        <xdr:cNvSpPr/>
      </xdr:nvSpPr>
      <xdr:spPr>
        <a:xfrm>
          <a:off x="6921500" y="1319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110844</xdr:rowOff>
    </xdr:from>
    <xdr:ext cx="534377"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05111" y="1296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111683</xdr:rowOff>
    </xdr:from>
    <xdr:to>
      <xdr:col>55</xdr:col>
      <xdr:colOff>50800</xdr:colOff>
      <xdr:row>79</xdr:row>
      <xdr:rowOff>41833</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10426700" y="134847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26610</xdr:rowOff>
    </xdr:from>
    <xdr:ext cx="469744" cy="259045"/>
    <xdr:sp macro="" textlink="">
      <xdr:nvSpPr>
        <xdr:cNvPr id="432" name="普通建設事業費 （ うち新規整備　）該当値テキスト">
          <a:extLst>
            <a:ext uri="{FF2B5EF4-FFF2-40B4-BE49-F238E27FC236}">
              <a16:creationId xmlns:a16="http://schemas.microsoft.com/office/drawing/2014/main" id="{00000000-0008-0000-0600-0000B0010000}"/>
            </a:ext>
          </a:extLst>
        </xdr:cNvPr>
        <xdr:cNvSpPr txBox="1"/>
      </xdr:nvSpPr>
      <xdr:spPr>
        <a:xfrm>
          <a:off x="10528300" y="1339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122065</xdr:rowOff>
    </xdr:from>
    <xdr:to>
      <xdr:col>50</xdr:col>
      <xdr:colOff>165100</xdr:colOff>
      <xdr:row>78</xdr:row>
      <xdr:rowOff>52215</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9588500" y="1332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43342</xdr:rowOff>
    </xdr:from>
    <xdr:ext cx="534377"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9372111" y="13416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79908</xdr:rowOff>
    </xdr:from>
    <xdr:to>
      <xdr:col>46</xdr:col>
      <xdr:colOff>38100</xdr:colOff>
      <xdr:row>79</xdr:row>
      <xdr:rowOff>10058</xdr:rowOff>
    </xdr:to>
    <xdr:sp macro="" textlink="">
      <xdr:nvSpPr>
        <xdr:cNvPr id="435" name="楕円 434">
          <a:extLst>
            <a:ext uri="{FF2B5EF4-FFF2-40B4-BE49-F238E27FC236}">
              <a16:creationId xmlns:a16="http://schemas.microsoft.com/office/drawing/2014/main" id="{00000000-0008-0000-0600-0000B3010000}"/>
            </a:ext>
          </a:extLst>
        </xdr:cNvPr>
        <xdr:cNvSpPr/>
      </xdr:nvSpPr>
      <xdr:spPr>
        <a:xfrm>
          <a:off x="8699500" y="13453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1185</xdr:rowOff>
    </xdr:from>
    <xdr:ext cx="469744" cy="259045"/>
    <xdr:sp macro="" textlink="">
      <xdr:nvSpPr>
        <xdr:cNvPr id="436" name="テキスト ボックス 435">
          <a:extLst>
            <a:ext uri="{FF2B5EF4-FFF2-40B4-BE49-F238E27FC236}">
              <a16:creationId xmlns:a16="http://schemas.microsoft.com/office/drawing/2014/main" id="{00000000-0008-0000-0600-0000B4010000}"/>
            </a:ext>
          </a:extLst>
        </xdr:cNvPr>
        <xdr:cNvSpPr txBox="1"/>
      </xdr:nvSpPr>
      <xdr:spPr>
        <a:xfrm>
          <a:off x="8515428" y="135457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124713</xdr:rowOff>
    </xdr:from>
    <xdr:to>
      <xdr:col>41</xdr:col>
      <xdr:colOff>101600</xdr:colOff>
      <xdr:row>79</xdr:row>
      <xdr:rowOff>54863</xdr:rowOff>
    </xdr:to>
    <xdr:sp macro="" textlink="">
      <xdr:nvSpPr>
        <xdr:cNvPr id="437" name="楕円 436">
          <a:extLst>
            <a:ext uri="{FF2B5EF4-FFF2-40B4-BE49-F238E27FC236}">
              <a16:creationId xmlns:a16="http://schemas.microsoft.com/office/drawing/2014/main" id="{00000000-0008-0000-0600-0000B5010000}"/>
            </a:ext>
          </a:extLst>
        </xdr:cNvPr>
        <xdr:cNvSpPr/>
      </xdr:nvSpPr>
      <xdr:spPr>
        <a:xfrm>
          <a:off x="7810500" y="13497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45990</xdr:rowOff>
    </xdr:from>
    <xdr:ext cx="469744"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7626428" y="13590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62973</xdr:rowOff>
    </xdr:from>
    <xdr:to>
      <xdr:col>36</xdr:col>
      <xdr:colOff>165100</xdr:colOff>
      <xdr:row>78</xdr:row>
      <xdr:rowOff>164573</xdr:rowOff>
    </xdr:to>
    <xdr:sp macro="" textlink="">
      <xdr:nvSpPr>
        <xdr:cNvPr id="439" name="楕円 438">
          <a:extLst>
            <a:ext uri="{FF2B5EF4-FFF2-40B4-BE49-F238E27FC236}">
              <a16:creationId xmlns:a16="http://schemas.microsoft.com/office/drawing/2014/main" id="{00000000-0008-0000-0600-0000B7010000}"/>
            </a:ext>
          </a:extLst>
        </xdr:cNvPr>
        <xdr:cNvSpPr/>
      </xdr:nvSpPr>
      <xdr:spPr>
        <a:xfrm>
          <a:off x="6921500" y="13436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155700</xdr:rowOff>
    </xdr:from>
    <xdr:ext cx="469744"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737428" y="13528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6" name="正方形/長方形 445">
          <a:extLst>
            <a:ext uri="{FF2B5EF4-FFF2-40B4-BE49-F238E27FC236}">
              <a16:creationId xmlns:a16="http://schemas.microsoft.com/office/drawing/2014/main" id="{00000000-0008-0000-0600-0000B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7" name="正方形/長方形 446">
          <a:extLst>
            <a:ext uri="{FF2B5EF4-FFF2-40B4-BE49-F238E27FC236}">
              <a16:creationId xmlns:a16="http://schemas.microsoft.com/office/drawing/2014/main" id="{00000000-0008-0000-0600-0000B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8" name="正方形/長方形 447">
          <a:extLst>
            <a:ext uri="{FF2B5EF4-FFF2-40B4-BE49-F238E27FC236}">
              <a16:creationId xmlns:a16="http://schemas.microsoft.com/office/drawing/2014/main" id="{00000000-0008-0000-0600-0000C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3" name="直線コネクタ 452">
          <a:extLst>
            <a:ext uri="{FF2B5EF4-FFF2-40B4-BE49-F238E27FC236}">
              <a16:creationId xmlns:a16="http://schemas.microsoft.com/office/drawing/2014/main" id="{00000000-0008-0000-0600-0000C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4" name="テキスト ボックス 453">
          <a:extLst>
            <a:ext uri="{FF2B5EF4-FFF2-40B4-BE49-F238E27FC236}">
              <a16:creationId xmlns:a16="http://schemas.microsoft.com/office/drawing/2014/main" id="{00000000-0008-0000-0600-0000C6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6" name="テキスト ボックス 455">
          <a:extLst>
            <a:ext uri="{FF2B5EF4-FFF2-40B4-BE49-F238E27FC236}">
              <a16:creationId xmlns:a16="http://schemas.microsoft.com/office/drawing/2014/main" id="{00000000-0008-0000-0600-0000C8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8" name="テキスト ボックス 457">
          <a:extLst>
            <a:ext uri="{FF2B5EF4-FFF2-40B4-BE49-F238E27FC236}">
              <a16:creationId xmlns:a16="http://schemas.microsoft.com/office/drawing/2014/main" id="{00000000-0008-0000-0600-0000CA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3" name="普通建設事業費 （ うち更新整備　）グラフ枠">
          <a:extLst>
            <a:ext uri="{FF2B5EF4-FFF2-40B4-BE49-F238E27FC236}">
              <a16:creationId xmlns:a16="http://schemas.microsoft.com/office/drawing/2014/main" id="{00000000-0008-0000-0600-0000C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116967</xdr:rowOff>
    </xdr:from>
    <xdr:to>
      <xdr:col>54</xdr:col>
      <xdr:colOff>189865</xdr:colOff>
      <xdr:row>98</xdr:row>
      <xdr:rowOff>167399</xdr:rowOff>
    </xdr:to>
    <xdr:cxnSp macro="">
      <xdr:nvCxnSpPr>
        <xdr:cNvPr id="464" name="直線コネクタ 463">
          <a:extLst>
            <a:ext uri="{FF2B5EF4-FFF2-40B4-BE49-F238E27FC236}">
              <a16:creationId xmlns:a16="http://schemas.microsoft.com/office/drawing/2014/main" id="{00000000-0008-0000-0600-0000D0010000}"/>
            </a:ext>
          </a:extLst>
        </xdr:cNvPr>
        <xdr:cNvCxnSpPr/>
      </xdr:nvCxnSpPr>
      <xdr:spPr>
        <a:xfrm flipV="1">
          <a:off x="10475595" y="15547467"/>
          <a:ext cx="1270" cy="1422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171226</xdr:rowOff>
    </xdr:from>
    <xdr:ext cx="469744" cy="259045"/>
    <xdr:sp macro="" textlink="">
      <xdr:nvSpPr>
        <xdr:cNvPr id="465" name="普通建設事業費 （ うち更新整備　）最小値テキスト">
          <a:extLst>
            <a:ext uri="{FF2B5EF4-FFF2-40B4-BE49-F238E27FC236}">
              <a16:creationId xmlns:a16="http://schemas.microsoft.com/office/drawing/2014/main" id="{00000000-0008-0000-0600-0000D1010000}"/>
            </a:ext>
          </a:extLst>
        </xdr:cNvPr>
        <xdr:cNvSpPr txBox="1"/>
      </xdr:nvSpPr>
      <xdr:spPr>
        <a:xfrm>
          <a:off x="10528300" y="169733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167399</xdr:rowOff>
    </xdr:from>
    <xdr:to>
      <xdr:col>55</xdr:col>
      <xdr:colOff>88900</xdr:colOff>
      <xdr:row>98</xdr:row>
      <xdr:rowOff>167399</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10388600" y="16969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63644</xdr:rowOff>
    </xdr:from>
    <xdr:ext cx="599010" cy="259045"/>
    <xdr:sp macro="" textlink="">
      <xdr:nvSpPr>
        <xdr:cNvPr id="467" name="普通建設事業費 （ うち更新整備　）最大値テキスト">
          <a:extLst>
            <a:ext uri="{FF2B5EF4-FFF2-40B4-BE49-F238E27FC236}">
              <a16:creationId xmlns:a16="http://schemas.microsoft.com/office/drawing/2014/main" id="{00000000-0008-0000-0600-0000D3010000}"/>
            </a:ext>
          </a:extLst>
        </xdr:cNvPr>
        <xdr:cNvSpPr txBox="1"/>
      </xdr:nvSpPr>
      <xdr:spPr>
        <a:xfrm>
          <a:off x="10528300" y="15322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115,790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116967</xdr:rowOff>
    </xdr:from>
    <xdr:to>
      <xdr:col>55</xdr:col>
      <xdr:colOff>88900</xdr:colOff>
      <xdr:row>90</xdr:row>
      <xdr:rowOff>116967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0388600" y="15547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77191</xdr:rowOff>
    </xdr:from>
    <xdr:to>
      <xdr:col>55</xdr:col>
      <xdr:colOff>0</xdr:colOff>
      <xdr:row>98</xdr:row>
      <xdr:rowOff>966</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9639300" y="16707841"/>
          <a:ext cx="838200" cy="95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162222</xdr:rowOff>
    </xdr:from>
    <xdr:ext cx="534377" cy="259045"/>
    <xdr:sp macro="" textlink="">
      <xdr:nvSpPr>
        <xdr:cNvPr id="470" name="普通建設事業費 （ うち更新整備　）平均値テキスト">
          <a:extLst>
            <a:ext uri="{FF2B5EF4-FFF2-40B4-BE49-F238E27FC236}">
              <a16:creationId xmlns:a16="http://schemas.microsoft.com/office/drawing/2014/main" id="{00000000-0008-0000-0600-0000D6010000}"/>
            </a:ext>
          </a:extLst>
        </xdr:cNvPr>
        <xdr:cNvSpPr txBox="1"/>
      </xdr:nvSpPr>
      <xdr:spPr>
        <a:xfrm>
          <a:off x="10528300" y="164499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139345</xdr:rowOff>
    </xdr:from>
    <xdr:to>
      <xdr:col>55</xdr:col>
      <xdr:colOff>50800</xdr:colOff>
      <xdr:row>97</xdr:row>
      <xdr:rowOff>69495</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10426700" y="1659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92</xdr:row>
      <xdr:rowOff>37542</xdr:rowOff>
    </xdr:from>
    <xdr:to>
      <xdr:col>50</xdr:col>
      <xdr:colOff>114300</xdr:colOff>
      <xdr:row>97</xdr:row>
      <xdr:rowOff>77191</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8750300" y="15810942"/>
          <a:ext cx="889000" cy="896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168987</xdr:rowOff>
    </xdr:from>
    <xdr:to>
      <xdr:col>50</xdr:col>
      <xdr:colOff>165100</xdr:colOff>
      <xdr:row>97</xdr:row>
      <xdr:rowOff>99137</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9588500" y="16628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115664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403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92</xdr:row>
      <xdr:rowOff>37542</xdr:rowOff>
    </xdr:from>
    <xdr:to>
      <xdr:col>45</xdr:col>
      <xdr:colOff>177800</xdr:colOff>
      <xdr:row>97</xdr:row>
      <xdr:rowOff>164667</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7861300" y="15810942"/>
          <a:ext cx="889000" cy="984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2756</xdr:rowOff>
    </xdr:from>
    <xdr:to>
      <xdr:col>46</xdr:col>
      <xdr:colOff>38100</xdr:colOff>
      <xdr:row>97</xdr:row>
      <xdr:rowOff>104356</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8699500" y="1663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95483</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8483111" y="167261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76098</xdr:rowOff>
    </xdr:from>
    <xdr:to>
      <xdr:col>41</xdr:col>
      <xdr:colOff>50800</xdr:colOff>
      <xdr:row>97</xdr:row>
      <xdr:rowOff>164667</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6972300" y="16363848"/>
          <a:ext cx="889000" cy="431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5893</xdr:rowOff>
    </xdr:from>
    <xdr:to>
      <xdr:col>41</xdr:col>
      <xdr:colOff>101600</xdr:colOff>
      <xdr:row>97</xdr:row>
      <xdr:rowOff>107493</xdr:rowOff>
    </xdr:to>
    <xdr:sp macro="" textlink="">
      <xdr:nvSpPr>
        <xdr:cNvPr id="479" name="フローチャート: 判断 478">
          <a:extLst>
            <a:ext uri="{FF2B5EF4-FFF2-40B4-BE49-F238E27FC236}">
              <a16:creationId xmlns:a16="http://schemas.microsoft.com/office/drawing/2014/main" id="{00000000-0008-0000-0600-0000DF010000}"/>
            </a:ext>
          </a:extLst>
        </xdr:cNvPr>
        <xdr:cNvSpPr/>
      </xdr:nvSpPr>
      <xdr:spPr>
        <a:xfrm>
          <a:off x="7810500" y="1663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124020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7594111" y="1641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161886</xdr:rowOff>
    </xdr:from>
    <xdr:to>
      <xdr:col>36</xdr:col>
      <xdr:colOff>165100</xdr:colOff>
      <xdr:row>96</xdr:row>
      <xdr:rowOff>92036</xdr:rowOff>
    </xdr:to>
    <xdr:sp macro="" textlink="">
      <xdr:nvSpPr>
        <xdr:cNvPr id="481" name="フローチャート: 判断 480">
          <a:extLst>
            <a:ext uri="{FF2B5EF4-FFF2-40B4-BE49-F238E27FC236}">
              <a16:creationId xmlns:a16="http://schemas.microsoft.com/office/drawing/2014/main" id="{00000000-0008-0000-0600-0000E1010000}"/>
            </a:ext>
          </a:extLst>
        </xdr:cNvPr>
        <xdr:cNvSpPr/>
      </xdr:nvSpPr>
      <xdr:spPr>
        <a:xfrm>
          <a:off x="6921500" y="16449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83163</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6705111" y="16542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121616</xdr:rowOff>
    </xdr:from>
    <xdr:to>
      <xdr:col>55</xdr:col>
      <xdr:colOff>50800</xdr:colOff>
      <xdr:row>98</xdr:row>
      <xdr:rowOff>51766</xdr:rowOff>
    </xdr:to>
    <xdr:sp macro="" textlink="">
      <xdr:nvSpPr>
        <xdr:cNvPr id="488" name="楕円 487">
          <a:extLst>
            <a:ext uri="{FF2B5EF4-FFF2-40B4-BE49-F238E27FC236}">
              <a16:creationId xmlns:a16="http://schemas.microsoft.com/office/drawing/2014/main" id="{00000000-0008-0000-0600-0000E8010000}"/>
            </a:ext>
          </a:extLst>
        </xdr:cNvPr>
        <xdr:cNvSpPr/>
      </xdr:nvSpPr>
      <xdr:spPr>
        <a:xfrm>
          <a:off x="10426700" y="1675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100043</xdr:rowOff>
    </xdr:from>
    <xdr:ext cx="534377" cy="259045"/>
    <xdr:sp macro="" textlink="">
      <xdr:nvSpPr>
        <xdr:cNvPr id="489" name="普通建設事業費 （ うち更新整備　）該当値テキスト">
          <a:extLst>
            <a:ext uri="{FF2B5EF4-FFF2-40B4-BE49-F238E27FC236}">
              <a16:creationId xmlns:a16="http://schemas.microsoft.com/office/drawing/2014/main" id="{00000000-0008-0000-0600-0000E9010000}"/>
            </a:ext>
          </a:extLst>
        </xdr:cNvPr>
        <xdr:cNvSpPr txBox="1"/>
      </xdr:nvSpPr>
      <xdr:spPr>
        <a:xfrm>
          <a:off x="10528300" y="16730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16,924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26391</xdr:rowOff>
    </xdr:from>
    <xdr:to>
      <xdr:col>50</xdr:col>
      <xdr:colOff>165100</xdr:colOff>
      <xdr:row>97</xdr:row>
      <xdr:rowOff>127991</xdr:rowOff>
    </xdr:to>
    <xdr:sp macro="" textlink="">
      <xdr:nvSpPr>
        <xdr:cNvPr id="490" name="楕円 489">
          <a:extLst>
            <a:ext uri="{FF2B5EF4-FFF2-40B4-BE49-F238E27FC236}">
              <a16:creationId xmlns:a16="http://schemas.microsoft.com/office/drawing/2014/main" id="{00000000-0008-0000-0600-0000EA010000}"/>
            </a:ext>
          </a:extLst>
        </xdr:cNvPr>
        <xdr:cNvSpPr/>
      </xdr:nvSpPr>
      <xdr:spPr>
        <a:xfrm>
          <a:off x="9588500" y="16657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119118</xdr:rowOff>
    </xdr:from>
    <xdr:ext cx="534377"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9372111" y="16749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91</xdr:row>
      <xdr:rowOff>158192</xdr:rowOff>
    </xdr:from>
    <xdr:to>
      <xdr:col>46</xdr:col>
      <xdr:colOff>38100</xdr:colOff>
      <xdr:row>92</xdr:row>
      <xdr:rowOff>88342</xdr:rowOff>
    </xdr:to>
    <xdr:sp macro="" textlink="">
      <xdr:nvSpPr>
        <xdr:cNvPr id="492" name="楕円 491">
          <a:extLst>
            <a:ext uri="{FF2B5EF4-FFF2-40B4-BE49-F238E27FC236}">
              <a16:creationId xmlns:a16="http://schemas.microsoft.com/office/drawing/2014/main" id="{00000000-0008-0000-0600-0000EC010000}"/>
            </a:ext>
          </a:extLst>
        </xdr:cNvPr>
        <xdr:cNvSpPr/>
      </xdr:nvSpPr>
      <xdr:spPr>
        <a:xfrm>
          <a:off x="8699500" y="15760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90</xdr:row>
      <xdr:rowOff>104869</xdr:rowOff>
    </xdr:from>
    <xdr:ext cx="534377" cy="259045"/>
    <xdr:sp macro="" textlink="">
      <xdr:nvSpPr>
        <xdr:cNvPr id="493" name="テキスト ボックス 492">
          <a:extLst>
            <a:ext uri="{FF2B5EF4-FFF2-40B4-BE49-F238E27FC236}">
              <a16:creationId xmlns:a16="http://schemas.microsoft.com/office/drawing/2014/main" id="{00000000-0008-0000-0600-0000ED010000}"/>
            </a:ext>
          </a:extLst>
        </xdr:cNvPr>
        <xdr:cNvSpPr txBox="1"/>
      </xdr:nvSpPr>
      <xdr:spPr>
        <a:xfrm>
          <a:off x="8483111" y="15535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113867</xdr:rowOff>
    </xdr:from>
    <xdr:to>
      <xdr:col>41</xdr:col>
      <xdr:colOff>101600</xdr:colOff>
      <xdr:row>98</xdr:row>
      <xdr:rowOff>44017</xdr:rowOff>
    </xdr:to>
    <xdr:sp macro="" textlink="">
      <xdr:nvSpPr>
        <xdr:cNvPr id="494" name="楕円 493">
          <a:extLst>
            <a:ext uri="{FF2B5EF4-FFF2-40B4-BE49-F238E27FC236}">
              <a16:creationId xmlns:a16="http://schemas.microsoft.com/office/drawing/2014/main" id="{00000000-0008-0000-0600-0000EE010000}"/>
            </a:ext>
          </a:extLst>
        </xdr:cNvPr>
        <xdr:cNvSpPr/>
      </xdr:nvSpPr>
      <xdr:spPr>
        <a:xfrm>
          <a:off x="7810500" y="16744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35144</xdr:rowOff>
    </xdr:from>
    <xdr:ext cx="534377" cy="259045"/>
    <xdr:sp macro="" textlink="">
      <xdr:nvSpPr>
        <xdr:cNvPr id="495" name="テキスト ボックス 494">
          <a:extLst>
            <a:ext uri="{FF2B5EF4-FFF2-40B4-BE49-F238E27FC236}">
              <a16:creationId xmlns:a16="http://schemas.microsoft.com/office/drawing/2014/main" id="{00000000-0008-0000-0600-0000EF010000}"/>
            </a:ext>
          </a:extLst>
        </xdr:cNvPr>
        <xdr:cNvSpPr txBox="1"/>
      </xdr:nvSpPr>
      <xdr:spPr>
        <a:xfrm>
          <a:off x="7594111" y="168372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25298</xdr:rowOff>
    </xdr:from>
    <xdr:to>
      <xdr:col>36</xdr:col>
      <xdr:colOff>165100</xdr:colOff>
      <xdr:row>95</xdr:row>
      <xdr:rowOff>126898</xdr:rowOff>
    </xdr:to>
    <xdr:sp macro="" textlink="">
      <xdr:nvSpPr>
        <xdr:cNvPr id="496" name="楕円 495">
          <a:extLst>
            <a:ext uri="{FF2B5EF4-FFF2-40B4-BE49-F238E27FC236}">
              <a16:creationId xmlns:a16="http://schemas.microsoft.com/office/drawing/2014/main" id="{00000000-0008-0000-0600-0000F0010000}"/>
            </a:ext>
          </a:extLst>
        </xdr:cNvPr>
        <xdr:cNvSpPr/>
      </xdr:nvSpPr>
      <xdr:spPr>
        <a:xfrm>
          <a:off x="6921500" y="16313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143425</xdr:rowOff>
    </xdr:from>
    <xdr:ext cx="534377"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6705111" y="16088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3" name="正方形/長方形 502">
          <a:extLst>
            <a:ext uri="{FF2B5EF4-FFF2-40B4-BE49-F238E27FC236}">
              <a16:creationId xmlns:a16="http://schemas.microsoft.com/office/drawing/2014/main" id="{00000000-0008-0000-0600-0000F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4" name="正方形/長方形 503">
          <a:extLst>
            <a:ext uri="{FF2B5EF4-FFF2-40B4-BE49-F238E27FC236}">
              <a16:creationId xmlns:a16="http://schemas.microsoft.com/office/drawing/2014/main" id="{00000000-0008-0000-0600-0000F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5" name="正方形/長方形 504">
          <a:extLst>
            <a:ext uri="{FF2B5EF4-FFF2-40B4-BE49-F238E27FC236}">
              <a16:creationId xmlns:a16="http://schemas.microsoft.com/office/drawing/2014/main" id="{00000000-0008-0000-0600-0000F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144434</xdr:rowOff>
    </xdr:from>
    <xdr:ext cx="53129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34</xdr:row>
      <xdr:rowOff>160763</xdr:rowOff>
    </xdr:from>
    <xdr:ext cx="531299"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5641</xdr:rowOff>
    </xdr:from>
    <xdr:ext cx="531299" cy="259045"/>
    <xdr:sp macro="" textlink="">
      <xdr:nvSpPr>
        <xdr:cNvPr id="515" name="テキスト ボックス 514">
          <a:extLst>
            <a:ext uri="{FF2B5EF4-FFF2-40B4-BE49-F238E27FC236}">
              <a16:creationId xmlns:a16="http://schemas.microsoft.com/office/drawing/2014/main" id="{00000000-0008-0000-0600-00000302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17" name="テキスト ボックス 516">
          <a:extLst>
            <a:ext uri="{FF2B5EF4-FFF2-40B4-BE49-F238E27FC236}">
              <a16:creationId xmlns:a16="http://schemas.microsoft.com/office/drawing/2014/main" id="{00000000-0008-0000-0600-00000502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2" name="災害復旧事業費グラフ枠">
          <a:extLst>
            <a:ext uri="{FF2B5EF4-FFF2-40B4-BE49-F238E27FC236}">
              <a16:creationId xmlns:a16="http://schemas.microsoft.com/office/drawing/2014/main" id="{00000000-0008-0000-0600-00000A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30799</xdr:rowOff>
    </xdr:from>
    <xdr:to>
      <xdr:col>85</xdr:col>
      <xdr:colOff>126364</xdr:colOff>
      <xdr:row>39</xdr:row>
      <xdr:rowOff>98878</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6317595" y="5345749"/>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136077</xdr:rowOff>
    </xdr:from>
    <xdr:ext cx="249299" cy="259045"/>
    <xdr:sp macro="" textlink="">
      <xdr:nvSpPr>
        <xdr:cNvPr id="524" name="災害復旧事業費最小値テキスト">
          <a:extLst>
            <a:ext uri="{FF2B5EF4-FFF2-40B4-BE49-F238E27FC236}">
              <a16:creationId xmlns:a16="http://schemas.microsoft.com/office/drawing/2014/main" id="{00000000-0008-0000-0600-00000C020000}"/>
            </a:ext>
          </a:extLst>
        </xdr:cNvPr>
        <xdr:cNvSpPr txBox="1"/>
      </xdr:nvSpPr>
      <xdr:spPr>
        <a:xfrm>
          <a:off x="16370300" y="6822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148926</xdr:rowOff>
    </xdr:from>
    <xdr:ext cx="599010" cy="259045"/>
    <xdr:sp macro="" textlink="">
      <xdr:nvSpPr>
        <xdr:cNvPr id="526" name="災害復旧事業費最大値テキスト">
          <a:extLst>
            <a:ext uri="{FF2B5EF4-FFF2-40B4-BE49-F238E27FC236}">
              <a16:creationId xmlns:a16="http://schemas.microsoft.com/office/drawing/2014/main" id="{00000000-0008-0000-0600-00000E020000}"/>
            </a:ext>
          </a:extLst>
        </xdr:cNvPr>
        <xdr:cNvSpPr txBox="1"/>
      </xdr:nvSpPr>
      <xdr:spPr>
        <a:xfrm>
          <a:off x="16370300" y="5120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30799</xdr:rowOff>
    </xdr:from>
    <xdr:to>
      <xdr:col>86</xdr:col>
      <xdr:colOff>25400</xdr:colOff>
      <xdr:row>31</xdr:row>
      <xdr:rowOff>30799</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6230600" y="53457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98878</xdr:rowOff>
    </xdr:from>
    <xdr:to>
      <xdr:col>85</xdr:col>
      <xdr:colOff>127000</xdr:colOff>
      <xdr:row>39</xdr:row>
      <xdr:rowOff>98878</xdr:rowOff>
    </xdr:to>
    <xdr:cxnSp macro="">
      <xdr:nvCxnSpPr>
        <xdr:cNvPr id="528" name="直線コネクタ 527">
          <a:extLst>
            <a:ext uri="{FF2B5EF4-FFF2-40B4-BE49-F238E27FC236}">
              <a16:creationId xmlns:a16="http://schemas.microsoft.com/office/drawing/2014/main" id="{00000000-0008-0000-0600-000010020000}"/>
            </a:ext>
          </a:extLst>
        </xdr:cNvPr>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53528</xdr:rowOff>
    </xdr:from>
    <xdr:ext cx="469744" cy="259045"/>
    <xdr:sp macro="" textlink="">
      <xdr:nvSpPr>
        <xdr:cNvPr id="529" name="災害復旧事業費平均値テキスト">
          <a:extLst>
            <a:ext uri="{FF2B5EF4-FFF2-40B4-BE49-F238E27FC236}">
              <a16:creationId xmlns:a16="http://schemas.microsoft.com/office/drawing/2014/main" id="{00000000-0008-0000-0600-000011020000}"/>
            </a:ext>
          </a:extLst>
        </xdr:cNvPr>
        <xdr:cNvSpPr txBox="1"/>
      </xdr:nvSpPr>
      <xdr:spPr>
        <a:xfrm>
          <a:off x="16370300" y="6568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30651</xdr:rowOff>
    </xdr:from>
    <xdr:to>
      <xdr:col>85</xdr:col>
      <xdr:colOff>177800</xdr:colOff>
      <xdr:row>39</xdr:row>
      <xdr:rowOff>132251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6268700" y="671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98878</xdr:rowOff>
    </xdr:from>
    <xdr:to>
      <xdr:col>81</xdr:col>
      <xdr:colOff>50800</xdr:colOff>
      <xdr:row>39</xdr:row>
      <xdr:rowOff>98878</xdr:rowOff>
    </xdr:to>
    <xdr:cxnSp macro="">
      <xdr:nvCxnSpPr>
        <xdr:cNvPr id="531" name="直線コネクタ 530">
          <a:extLst>
            <a:ext uri="{FF2B5EF4-FFF2-40B4-BE49-F238E27FC236}">
              <a16:creationId xmlns:a16="http://schemas.microsoft.com/office/drawing/2014/main" id="{00000000-0008-0000-0600-000013020000}"/>
            </a:ext>
          </a:extLst>
        </xdr:cNvPr>
        <xdr:cNvCxnSpPr/>
      </xdr:nvCxnSpPr>
      <xdr:spPr>
        <a:xfrm>
          <a:off x="14592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37650</xdr:rowOff>
    </xdr:from>
    <xdr:to>
      <xdr:col>81</xdr:col>
      <xdr:colOff>101600</xdr:colOff>
      <xdr:row>39</xdr:row>
      <xdr:rowOff>139250</xdr:rowOff>
    </xdr:to>
    <xdr:sp macro="" textlink="">
      <xdr:nvSpPr>
        <xdr:cNvPr id="532" name="フローチャート: 判断 531">
          <a:extLst>
            <a:ext uri="{FF2B5EF4-FFF2-40B4-BE49-F238E27FC236}">
              <a16:creationId xmlns:a16="http://schemas.microsoft.com/office/drawing/2014/main" id="{00000000-0008-0000-0600-000014020000}"/>
            </a:ext>
          </a:extLst>
        </xdr:cNvPr>
        <xdr:cNvSpPr/>
      </xdr:nvSpPr>
      <xdr:spPr>
        <a:xfrm>
          <a:off x="15430500" y="672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37</xdr:row>
      <xdr:rowOff>155777</xdr:rowOff>
    </xdr:from>
    <xdr:ext cx="378565"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2017" y="6499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98878</xdr:rowOff>
    </xdr:from>
    <xdr:to>
      <xdr:col>76</xdr:col>
      <xdr:colOff>114300</xdr:colOff>
      <xdr:row>39</xdr:row>
      <xdr:rowOff>98878</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3703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36844</xdr:rowOff>
    </xdr:from>
    <xdr:to>
      <xdr:col>76</xdr:col>
      <xdr:colOff>165100</xdr:colOff>
      <xdr:row>39</xdr:row>
      <xdr:rowOff>138444</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4541500" y="6723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154971</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4357428" y="6498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98878</xdr:rowOff>
    </xdr:from>
    <xdr:to>
      <xdr:col>71</xdr:col>
      <xdr:colOff>177800</xdr:colOff>
      <xdr:row>39</xdr:row>
      <xdr:rowOff>98878</xdr:rowOff>
    </xdr:to>
    <xdr:cxnSp macro="">
      <xdr:nvCxnSpPr>
        <xdr:cNvPr id="537" name="直線コネクタ 536">
          <a:extLst>
            <a:ext uri="{FF2B5EF4-FFF2-40B4-BE49-F238E27FC236}">
              <a16:creationId xmlns:a16="http://schemas.microsoft.com/office/drawing/2014/main" id="{00000000-0008-0000-0600-000019020000}"/>
            </a:ext>
          </a:extLst>
        </xdr:cNvPr>
        <xdr:cNvCxnSpPr/>
      </xdr:nvCxnSpPr>
      <xdr:spPr>
        <a:xfrm>
          <a:off x="1281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36376</xdr:rowOff>
    </xdr:from>
    <xdr:to>
      <xdr:col>72</xdr:col>
      <xdr:colOff>38100</xdr:colOff>
      <xdr:row>39</xdr:row>
      <xdr:rowOff>137976</xdr:rowOff>
    </xdr:to>
    <xdr:sp macro="" textlink="">
      <xdr:nvSpPr>
        <xdr:cNvPr id="538" name="フローチャート: 判断 537">
          <a:extLst>
            <a:ext uri="{FF2B5EF4-FFF2-40B4-BE49-F238E27FC236}">
              <a16:creationId xmlns:a16="http://schemas.microsoft.com/office/drawing/2014/main" id="{00000000-0008-0000-0600-00001A020000}"/>
            </a:ext>
          </a:extLst>
        </xdr:cNvPr>
        <xdr:cNvSpPr/>
      </xdr:nvSpPr>
      <xdr:spPr>
        <a:xfrm>
          <a:off x="13652500" y="6722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154503</xdr:rowOff>
    </xdr:from>
    <xdr:ext cx="469744"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3468428" y="6498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134718</xdr:rowOff>
    </xdr:from>
    <xdr:to>
      <xdr:col>67</xdr:col>
      <xdr:colOff>101600</xdr:colOff>
      <xdr:row>39</xdr:row>
      <xdr:rowOff>64868</xdr:rowOff>
    </xdr:to>
    <xdr:sp macro="" textlink="">
      <xdr:nvSpPr>
        <xdr:cNvPr id="540" name="フローチャート: 判断 539">
          <a:extLst>
            <a:ext uri="{FF2B5EF4-FFF2-40B4-BE49-F238E27FC236}">
              <a16:creationId xmlns:a16="http://schemas.microsoft.com/office/drawing/2014/main" id="{00000000-0008-0000-0600-00001C020000}"/>
            </a:ext>
          </a:extLst>
        </xdr:cNvPr>
        <xdr:cNvSpPr/>
      </xdr:nvSpPr>
      <xdr:spPr>
        <a:xfrm>
          <a:off x="12763500" y="6649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81395</xdr:rowOff>
    </xdr:from>
    <xdr:ext cx="469744"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579428" y="6425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48078</xdr:rowOff>
    </xdr:from>
    <xdr:to>
      <xdr:col>85</xdr:col>
      <xdr:colOff>177800</xdr:colOff>
      <xdr:row>39</xdr:row>
      <xdr:rowOff>149678</xdr:rowOff>
    </xdr:to>
    <xdr:sp macro="" textlink="">
      <xdr:nvSpPr>
        <xdr:cNvPr id="547" name="楕円 546">
          <a:extLst>
            <a:ext uri="{FF2B5EF4-FFF2-40B4-BE49-F238E27FC236}">
              <a16:creationId xmlns:a16="http://schemas.microsoft.com/office/drawing/2014/main" id="{00000000-0008-0000-0600-000023020000}"/>
            </a:ext>
          </a:extLst>
        </xdr:cNvPr>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39</xdr:row>
      <xdr:rowOff>9077</xdr:rowOff>
    </xdr:from>
    <xdr:ext cx="249299" cy="259045"/>
    <xdr:sp macro="" textlink="">
      <xdr:nvSpPr>
        <xdr:cNvPr id="548" name="災害復旧事業費該当値テキスト">
          <a:extLst>
            <a:ext uri="{FF2B5EF4-FFF2-40B4-BE49-F238E27FC236}">
              <a16:creationId xmlns:a16="http://schemas.microsoft.com/office/drawing/2014/main" id="{00000000-0008-0000-0600-000024020000}"/>
            </a:ext>
          </a:extLst>
        </xdr:cNvPr>
        <xdr:cNvSpPr txBox="1"/>
      </xdr:nvSpPr>
      <xdr:spPr>
        <a:xfrm>
          <a:off x="16370300" y="669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48078</xdr:rowOff>
    </xdr:from>
    <xdr:to>
      <xdr:col>81</xdr:col>
      <xdr:colOff>101600</xdr:colOff>
      <xdr:row>39</xdr:row>
      <xdr:rowOff>149678</xdr:rowOff>
    </xdr:to>
    <xdr:sp macro="" textlink="">
      <xdr:nvSpPr>
        <xdr:cNvPr id="549" name="楕円 548">
          <a:extLst>
            <a:ext uri="{FF2B5EF4-FFF2-40B4-BE49-F238E27FC236}">
              <a16:creationId xmlns:a16="http://schemas.microsoft.com/office/drawing/2014/main" id="{00000000-0008-0000-0600-000025020000}"/>
            </a:ext>
          </a:extLst>
        </xdr:cNvPr>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140805</xdr:rowOff>
    </xdr:from>
    <xdr:ext cx="249299"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5356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48078</xdr:rowOff>
    </xdr:from>
    <xdr:to>
      <xdr:col>76</xdr:col>
      <xdr:colOff>165100</xdr:colOff>
      <xdr:row>39</xdr:row>
      <xdr:rowOff>149678</xdr:rowOff>
    </xdr:to>
    <xdr:sp macro="" textlink="">
      <xdr:nvSpPr>
        <xdr:cNvPr id="551" name="楕円 550">
          <a:extLst>
            <a:ext uri="{FF2B5EF4-FFF2-40B4-BE49-F238E27FC236}">
              <a16:creationId xmlns:a16="http://schemas.microsoft.com/office/drawing/2014/main" id="{00000000-0008-0000-0600-000027020000}"/>
            </a:ext>
          </a:extLst>
        </xdr:cNvPr>
        <xdr:cNvSpPr/>
      </xdr:nvSpPr>
      <xdr:spPr>
        <a:xfrm>
          <a:off x="14541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140805</xdr:rowOff>
    </xdr:from>
    <xdr:ext cx="249299"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4467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48078</xdr:rowOff>
    </xdr:from>
    <xdr:to>
      <xdr:col>72</xdr:col>
      <xdr:colOff>38100</xdr:colOff>
      <xdr:row>39</xdr:row>
      <xdr:rowOff>149678</xdr:rowOff>
    </xdr:to>
    <xdr:sp macro="" textlink="">
      <xdr:nvSpPr>
        <xdr:cNvPr id="553" name="楕円 552">
          <a:extLst>
            <a:ext uri="{FF2B5EF4-FFF2-40B4-BE49-F238E27FC236}">
              <a16:creationId xmlns:a16="http://schemas.microsoft.com/office/drawing/2014/main" id="{00000000-0008-0000-0600-000029020000}"/>
            </a:ext>
          </a:extLst>
        </xdr:cNvPr>
        <xdr:cNvSpPr/>
      </xdr:nvSpPr>
      <xdr:spPr>
        <a:xfrm>
          <a:off x="1365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140805</xdr:rowOff>
    </xdr:from>
    <xdr:ext cx="249299"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357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48078</xdr:rowOff>
    </xdr:from>
    <xdr:to>
      <xdr:col>67</xdr:col>
      <xdr:colOff>101600</xdr:colOff>
      <xdr:row>39</xdr:row>
      <xdr:rowOff>149678</xdr:rowOff>
    </xdr:to>
    <xdr:sp macro="" textlink="">
      <xdr:nvSpPr>
        <xdr:cNvPr id="555" name="楕円 554">
          <a:extLst>
            <a:ext uri="{FF2B5EF4-FFF2-40B4-BE49-F238E27FC236}">
              <a16:creationId xmlns:a16="http://schemas.microsoft.com/office/drawing/2014/main" id="{00000000-0008-0000-0600-00002B020000}"/>
            </a:ext>
          </a:extLst>
        </xdr:cNvPr>
        <xdr:cNvSpPr/>
      </xdr:nvSpPr>
      <xdr:spPr>
        <a:xfrm>
          <a:off x="1276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140805</xdr:rowOff>
    </xdr:from>
    <xdr:ext cx="249299"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68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600-00003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600-00003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2" name="正方形/長方形 561">
          <a:extLst>
            <a:ext uri="{FF2B5EF4-FFF2-40B4-BE49-F238E27FC236}">
              <a16:creationId xmlns:a16="http://schemas.microsoft.com/office/drawing/2014/main" id="{00000000-0008-0000-0600-00003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3" name="正方形/長方形 562">
          <a:extLst>
            <a:ext uri="{FF2B5EF4-FFF2-40B4-BE49-F238E27FC236}">
              <a16:creationId xmlns:a16="http://schemas.microsoft.com/office/drawing/2014/main" id="{00000000-0008-0000-0600-00003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70" name="テキスト ボックス 569">
          <a:extLst>
            <a:ext uri="{FF2B5EF4-FFF2-40B4-BE49-F238E27FC236}">
              <a16:creationId xmlns:a16="http://schemas.microsoft.com/office/drawing/2014/main" id="{00000000-0008-0000-0600-00003A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1" name="失業対策事業費グラフ枠">
          <a:extLst>
            <a:ext uri="{FF2B5EF4-FFF2-40B4-BE49-F238E27FC236}">
              <a16:creationId xmlns:a16="http://schemas.microsoft.com/office/drawing/2014/main" id="{00000000-0008-0000-0600-00003B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73" name="失業対策事業費最小値テキスト">
          <a:extLst>
            <a:ext uri="{FF2B5EF4-FFF2-40B4-BE49-F238E27FC236}">
              <a16:creationId xmlns:a16="http://schemas.microsoft.com/office/drawing/2014/main" id="{00000000-0008-0000-0600-00003D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5" name="失業対策事業費最大値テキスト">
          <a:extLst>
            <a:ext uri="{FF2B5EF4-FFF2-40B4-BE49-F238E27FC236}">
              <a16:creationId xmlns:a16="http://schemas.microsoft.com/office/drawing/2014/main" id="{00000000-0008-0000-0600-00003F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7" name="直線コネクタ 576">
          <a:extLst>
            <a:ext uri="{FF2B5EF4-FFF2-40B4-BE49-F238E27FC236}">
              <a16:creationId xmlns:a16="http://schemas.microsoft.com/office/drawing/2014/main" id="{00000000-0008-0000-0600-000041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8" name="失業対策事業費平均値テキスト">
          <a:extLst>
            <a:ext uri="{FF2B5EF4-FFF2-40B4-BE49-F238E27FC236}">
              <a16:creationId xmlns:a16="http://schemas.microsoft.com/office/drawing/2014/main" id="{00000000-0008-0000-0600-000042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1" name="フローチャート: 判断 580">
          <a:extLst>
            <a:ext uri="{FF2B5EF4-FFF2-40B4-BE49-F238E27FC236}">
              <a16:creationId xmlns:a16="http://schemas.microsoft.com/office/drawing/2014/main" id="{00000000-0008-0000-0600-000045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83" name="直線コネクタ 582">
          <a:extLst>
            <a:ext uri="{FF2B5EF4-FFF2-40B4-BE49-F238E27FC236}">
              <a16:creationId xmlns:a16="http://schemas.microsoft.com/office/drawing/2014/main" id="{00000000-0008-0000-0600-000047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6" name="直線コネクタ 585">
          <a:extLst>
            <a:ext uri="{FF2B5EF4-FFF2-40B4-BE49-F238E27FC236}">
              <a16:creationId xmlns:a16="http://schemas.microsoft.com/office/drawing/2014/main" id="{00000000-0008-0000-0600-00004A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7" name="フローチャート: 判断 586">
          <a:extLst>
            <a:ext uri="{FF2B5EF4-FFF2-40B4-BE49-F238E27FC236}">
              <a16:creationId xmlns:a16="http://schemas.microsoft.com/office/drawing/2014/main" id="{00000000-0008-0000-0600-00004B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9" name="フローチャート: 判断 588">
          <a:extLst>
            <a:ext uri="{FF2B5EF4-FFF2-40B4-BE49-F238E27FC236}">
              <a16:creationId xmlns:a16="http://schemas.microsoft.com/office/drawing/2014/main" id="{00000000-0008-0000-0600-00004D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6" name="楕円 595">
          <a:extLst>
            <a:ext uri="{FF2B5EF4-FFF2-40B4-BE49-F238E27FC236}">
              <a16:creationId xmlns:a16="http://schemas.microsoft.com/office/drawing/2014/main" id="{00000000-0008-0000-0600-000054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7" name="失業対策事業費該当値テキスト">
          <a:extLst>
            <a:ext uri="{FF2B5EF4-FFF2-40B4-BE49-F238E27FC236}">
              <a16:creationId xmlns:a16="http://schemas.microsoft.com/office/drawing/2014/main" id="{00000000-0008-0000-0600-000055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8" name="楕円 597">
          <a:extLst>
            <a:ext uri="{FF2B5EF4-FFF2-40B4-BE49-F238E27FC236}">
              <a16:creationId xmlns:a16="http://schemas.microsoft.com/office/drawing/2014/main" id="{00000000-0008-0000-0600-000056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9" name="テキスト ボックス 598">
          <a:extLst>
            <a:ext uri="{FF2B5EF4-FFF2-40B4-BE49-F238E27FC236}">
              <a16:creationId xmlns:a16="http://schemas.microsoft.com/office/drawing/2014/main" id="{00000000-0008-0000-0600-000057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0" name="楕円 599">
          <a:extLst>
            <a:ext uri="{FF2B5EF4-FFF2-40B4-BE49-F238E27FC236}">
              <a16:creationId xmlns:a16="http://schemas.microsoft.com/office/drawing/2014/main" id="{00000000-0008-0000-0600-000058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601" name="テキスト ボックス 600">
          <a:extLst>
            <a:ext uri="{FF2B5EF4-FFF2-40B4-BE49-F238E27FC236}">
              <a16:creationId xmlns:a16="http://schemas.microsoft.com/office/drawing/2014/main" id="{00000000-0008-0000-0600-000059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2" name="楕円 601">
          <a:extLst>
            <a:ext uri="{FF2B5EF4-FFF2-40B4-BE49-F238E27FC236}">
              <a16:creationId xmlns:a16="http://schemas.microsoft.com/office/drawing/2014/main" id="{00000000-0008-0000-0600-00005A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4" name="楕円 603">
          <a:extLst>
            <a:ext uri="{FF2B5EF4-FFF2-40B4-BE49-F238E27FC236}">
              <a16:creationId xmlns:a16="http://schemas.microsoft.com/office/drawing/2014/main" id="{00000000-0008-0000-0600-00005C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600-000061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600-000062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1" name="正方形/長方形 610">
          <a:extLst>
            <a:ext uri="{FF2B5EF4-FFF2-40B4-BE49-F238E27FC236}">
              <a16:creationId xmlns:a16="http://schemas.microsoft.com/office/drawing/2014/main" id="{00000000-0008-0000-0600-000063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2" name="正方形/長方形 611">
          <a:extLst>
            <a:ext uri="{FF2B5EF4-FFF2-40B4-BE49-F238E27FC236}">
              <a16:creationId xmlns:a16="http://schemas.microsoft.com/office/drawing/2014/main" id="{00000000-0008-0000-0600-000064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3" name="正方形/長方形 612">
          <a:extLst>
            <a:ext uri="{FF2B5EF4-FFF2-40B4-BE49-F238E27FC236}">
              <a16:creationId xmlns:a16="http://schemas.microsoft.com/office/drawing/2014/main" id="{00000000-0008-0000-0600-000065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7" name="テキスト ボックス 616">
          <a:extLst>
            <a:ext uri="{FF2B5EF4-FFF2-40B4-BE49-F238E27FC236}">
              <a16:creationId xmlns:a16="http://schemas.microsoft.com/office/drawing/2014/main" id="{00000000-0008-0000-0600-000069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8" name="直線コネクタ 617">
          <a:extLst>
            <a:ext uri="{FF2B5EF4-FFF2-40B4-BE49-F238E27FC236}">
              <a16:creationId xmlns:a16="http://schemas.microsoft.com/office/drawing/2014/main" id="{00000000-0008-0000-0600-00006A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9" name="テキスト ボックス 618">
          <a:extLst>
            <a:ext uri="{FF2B5EF4-FFF2-40B4-BE49-F238E27FC236}">
              <a16:creationId xmlns:a16="http://schemas.microsoft.com/office/drawing/2014/main" id="{00000000-0008-0000-0600-00006B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3" name="テキスト ボックス 622">
          <a:extLst>
            <a:ext uri="{FF2B5EF4-FFF2-40B4-BE49-F238E27FC236}">
              <a16:creationId xmlns:a16="http://schemas.microsoft.com/office/drawing/2014/main" id="{00000000-0008-0000-0600-00006F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a:extLst>
            <a:ext uri="{FF2B5EF4-FFF2-40B4-BE49-F238E27FC236}">
              <a16:creationId xmlns:a16="http://schemas.microsoft.com/office/drawing/2014/main" id="{00000000-0008-0000-06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90488</xdr:rowOff>
    </xdr:from>
    <xdr:to>
      <xdr:col>85</xdr:col>
      <xdr:colOff>126364</xdr:colOff>
      <xdr:row>78</xdr:row>
      <xdr:rowOff>83375</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6317595" y="12091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87202</xdr:rowOff>
    </xdr:from>
    <xdr:ext cx="534377" cy="259045"/>
    <xdr:sp macro="" textlink="">
      <xdr:nvSpPr>
        <xdr:cNvPr id="630" name="公債費最小値テキスト">
          <a:extLst>
            <a:ext uri="{FF2B5EF4-FFF2-40B4-BE49-F238E27FC236}">
              <a16:creationId xmlns:a16="http://schemas.microsoft.com/office/drawing/2014/main" id="{00000000-0008-0000-0600-000076020000}"/>
            </a:ext>
          </a:extLst>
        </xdr:cNvPr>
        <xdr:cNvSpPr txBox="1"/>
      </xdr:nvSpPr>
      <xdr:spPr>
        <a:xfrm>
          <a:off x="16370300" y="13460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83375</xdr:rowOff>
    </xdr:from>
    <xdr:to>
      <xdr:col>86</xdr:col>
      <xdr:colOff>25400</xdr:colOff>
      <xdr:row>78</xdr:row>
      <xdr:rowOff>83375</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6230600" y="13456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37165</xdr:rowOff>
    </xdr:from>
    <xdr:ext cx="599010" cy="259045"/>
    <xdr:sp macro="" textlink="">
      <xdr:nvSpPr>
        <xdr:cNvPr id="632" name="公債費最大値テキスト">
          <a:extLst>
            <a:ext uri="{FF2B5EF4-FFF2-40B4-BE49-F238E27FC236}">
              <a16:creationId xmlns:a16="http://schemas.microsoft.com/office/drawing/2014/main" id="{00000000-0008-0000-0600-000078020000}"/>
            </a:ext>
          </a:extLst>
        </xdr:cNvPr>
        <xdr:cNvSpPr txBox="1"/>
      </xdr:nvSpPr>
      <xdr:spPr>
        <a:xfrm>
          <a:off x="16370300" y="11867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90488</xdr:rowOff>
    </xdr:from>
    <xdr:to>
      <xdr:col>86</xdr:col>
      <xdr:colOff>25400</xdr:colOff>
      <xdr:row>70</xdr:row>
      <xdr:rowOff>90488</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6230600" y="12091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102172</xdr:rowOff>
    </xdr:from>
    <xdr:to>
      <xdr:col>85</xdr:col>
      <xdr:colOff>127000</xdr:colOff>
      <xdr:row>76</xdr:row>
      <xdr:rowOff>124434</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5481300" y="13132372"/>
          <a:ext cx="838200" cy="22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38688</xdr:rowOff>
    </xdr:from>
    <xdr:ext cx="534377" cy="259045"/>
    <xdr:sp macro="" textlink="">
      <xdr:nvSpPr>
        <xdr:cNvPr id="635" name="公債費平均値テキスト">
          <a:extLst>
            <a:ext uri="{FF2B5EF4-FFF2-40B4-BE49-F238E27FC236}">
              <a16:creationId xmlns:a16="http://schemas.microsoft.com/office/drawing/2014/main" id="{00000000-0008-0000-0600-00007B020000}"/>
            </a:ext>
          </a:extLst>
        </xdr:cNvPr>
        <xdr:cNvSpPr txBox="1"/>
      </xdr:nvSpPr>
      <xdr:spPr>
        <a:xfrm>
          <a:off x="16370300" y="13068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60261</xdr:rowOff>
    </xdr:from>
    <xdr:to>
      <xdr:col>85</xdr:col>
      <xdr:colOff>177800</xdr:colOff>
      <xdr:row>76</xdr:row>
      <xdr:rowOff>161861</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6268700" y="13090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36919</xdr:rowOff>
    </xdr:from>
    <xdr:to>
      <xdr:col>81</xdr:col>
      <xdr:colOff>50800</xdr:colOff>
      <xdr:row>76</xdr:row>
      <xdr:rowOff>124434</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4592300" y="13067119"/>
          <a:ext cx="889000" cy="87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56007</xdr:rowOff>
    </xdr:from>
    <xdr:to>
      <xdr:col>81</xdr:col>
      <xdr:colOff>101600</xdr:colOff>
      <xdr:row>76</xdr:row>
      <xdr:rowOff>157607</xdr:rowOff>
    </xdr:to>
    <xdr:sp macro="" textlink="">
      <xdr:nvSpPr>
        <xdr:cNvPr id="638" name="フローチャート: 判断 637">
          <a:extLst>
            <a:ext uri="{FF2B5EF4-FFF2-40B4-BE49-F238E27FC236}">
              <a16:creationId xmlns:a16="http://schemas.microsoft.com/office/drawing/2014/main" id="{00000000-0008-0000-0600-00007E020000}"/>
            </a:ext>
          </a:extLst>
        </xdr:cNvPr>
        <xdr:cNvSpPr/>
      </xdr:nvSpPr>
      <xdr:spPr>
        <a:xfrm>
          <a:off x="154305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2684</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5214111" y="12861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24333</xdr:rowOff>
    </xdr:from>
    <xdr:to>
      <xdr:col>76</xdr:col>
      <xdr:colOff>114300</xdr:colOff>
      <xdr:row>76</xdr:row>
      <xdr:rowOff>36919</xdr:rowOff>
    </xdr:to>
    <xdr:cxnSp macro="">
      <xdr:nvCxnSpPr>
        <xdr:cNvPr id="640" name="直線コネクタ 639">
          <a:extLst>
            <a:ext uri="{FF2B5EF4-FFF2-40B4-BE49-F238E27FC236}">
              <a16:creationId xmlns:a16="http://schemas.microsoft.com/office/drawing/2014/main" id="{00000000-0008-0000-0600-000080020000}"/>
            </a:ext>
          </a:extLst>
        </xdr:cNvPr>
        <xdr:cNvCxnSpPr/>
      </xdr:nvCxnSpPr>
      <xdr:spPr>
        <a:xfrm>
          <a:off x="13703300" y="13054533"/>
          <a:ext cx="889000" cy="12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48654</xdr:rowOff>
    </xdr:from>
    <xdr:to>
      <xdr:col>76</xdr:col>
      <xdr:colOff>165100</xdr:colOff>
      <xdr:row>76</xdr:row>
      <xdr:rowOff>150254</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4541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141381</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4325111" y="1317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24333</xdr:rowOff>
    </xdr:from>
    <xdr:to>
      <xdr:col>71</xdr:col>
      <xdr:colOff>177800</xdr:colOff>
      <xdr:row>76</xdr:row>
      <xdr:rowOff>117475</xdr:rowOff>
    </xdr:to>
    <xdr:cxnSp macro="">
      <xdr:nvCxnSpPr>
        <xdr:cNvPr id="643" name="直線コネクタ 642">
          <a:extLst>
            <a:ext uri="{FF2B5EF4-FFF2-40B4-BE49-F238E27FC236}">
              <a16:creationId xmlns:a16="http://schemas.microsoft.com/office/drawing/2014/main" id="{00000000-0008-0000-0600-000083020000}"/>
            </a:ext>
          </a:extLst>
        </xdr:cNvPr>
        <xdr:cNvCxnSpPr/>
      </xdr:nvCxnSpPr>
      <xdr:spPr>
        <a:xfrm flipV="1">
          <a:off x="12814300" y="13054533"/>
          <a:ext cx="889000" cy="93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53087</xdr:rowOff>
    </xdr:from>
    <xdr:to>
      <xdr:col>72</xdr:col>
      <xdr:colOff>38100</xdr:colOff>
      <xdr:row>76</xdr:row>
      <xdr:rowOff>154687</xdr:rowOff>
    </xdr:to>
    <xdr:sp macro="" textlink="">
      <xdr:nvSpPr>
        <xdr:cNvPr id="644" name="フローチャート: 判断 643">
          <a:extLst>
            <a:ext uri="{FF2B5EF4-FFF2-40B4-BE49-F238E27FC236}">
              <a16:creationId xmlns:a16="http://schemas.microsoft.com/office/drawing/2014/main" id="{00000000-0008-0000-0600-000084020000}"/>
            </a:ext>
          </a:extLst>
        </xdr:cNvPr>
        <xdr:cNvSpPr/>
      </xdr:nvSpPr>
      <xdr:spPr>
        <a:xfrm>
          <a:off x="13652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145814</xdr:rowOff>
    </xdr:from>
    <xdr:ext cx="534377"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3436111" y="1317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154280</xdr:rowOff>
    </xdr:from>
    <xdr:to>
      <xdr:col>67</xdr:col>
      <xdr:colOff>101600</xdr:colOff>
      <xdr:row>75</xdr:row>
      <xdr:rowOff>84430</xdr:rowOff>
    </xdr:to>
    <xdr:sp macro="" textlink="">
      <xdr:nvSpPr>
        <xdr:cNvPr id="646" name="フローチャート: 判断 645">
          <a:extLst>
            <a:ext uri="{FF2B5EF4-FFF2-40B4-BE49-F238E27FC236}">
              <a16:creationId xmlns:a16="http://schemas.microsoft.com/office/drawing/2014/main" id="{00000000-0008-0000-0600-000086020000}"/>
            </a:ext>
          </a:extLst>
        </xdr:cNvPr>
        <xdr:cNvSpPr/>
      </xdr:nvSpPr>
      <xdr:spPr>
        <a:xfrm>
          <a:off x="12763500" y="1284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100957</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547111" y="12616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6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51372</xdr:rowOff>
    </xdr:from>
    <xdr:to>
      <xdr:col>85</xdr:col>
      <xdr:colOff>177800</xdr:colOff>
      <xdr:row>76</xdr:row>
      <xdr:rowOff>152972</xdr:rowOff>
    </xdr:to>
    <xdr:sp macro="" textlink="">
      <xdr:nvSpPr>
        <xdr:cNvPr id="653" name="楕円 652">
          <a:extLst>
            <a:ext uri="{FF2B5EF4-FFF2-40B4-BE49-F238E27FC236}">
              <a16:creationId xmlns:a16="http://schemas.microsoft.com/office/drawing/2014/main" id="{00000000-0008-0000-0600-00008D020000}"/>
            </a:ext>
          </a:extLst>
        </xdr:cNvPr>
        <xdr:cNvSpPr/>
      </xdr:nvSpPr>
      <xdr:spPr>
        <a:xfrm>
          <a:off x="16268700" y="13081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74248</xdr:rowOff>
    </xdr:from>
    <xdr:ext cx="534377" cy="259045"/>
    <xdr:sp macro="" textlink="">
      <xdr:nvSpPr>
        <xdr:cNvPr id="654" name="公債費該当値テキスト">
          <a:extLst>
            <a:ext uri="{FF2B5EF4-FFF2-40B4-BE49-F238E27FC236}">
              <a16:creationId xmlns:a16="http://schemas.microsoft.com/office/drawing/2014/main" id="{00000000-0008-0000-0600-00008E020000}"/>
            </a:ext>
          </a:extLst>
        </xdr:cNvPr>
        <xdr:cNvSpPr txBox="1"/>
      </xdr:nvSpPr>
      <xdr:spPr>
        <a:xfrm>
          <a:off x="16370300" y="12932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73634</xdr:rowOff>
    </xdr:from>
    <xdr:to>
      <xdr:col>81</xdr:col>
      <xdr:colOff>101600</xdr:colOff>
      <xdr:row>77</xdr:row>
      <xdr:rowOff>3784</xdr:rowOff>
    </xdr:to>
    <xdr:sp macro="" textlink="">
      <xdr:nvSpPr>
        <xdr:cNvPr id="655" name="楕円 654">
          <a:extLst>
            <a:ext uri="{FF2B5EF4-FFF2-40B4-BE49-F238E27FC236}">
              <a16:creationId xmlns:a16="http://schemas.microsoft.com/office/drawing/2014/main" id="{00000000-0008-0000-0600-00008F020000}"/>
            </a:ext>
          </a:extLst>
        </xdr:cNvPr>
        <xdr:cNvSpPr/>
      </xdr:nvSpPr>
      <xdr:spPr>
        <a:xfrm>
          <a:off x="15430500" y="13103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166361</xdr:rowOff>
    </xdr:from>
    <xdr:ext cx="534377" cy="259045"/>
    <xdr:sp macro="" textlink="">
      <xdr:nvSpPr>
        <xdr:cNvPr id="656" name="テキスト ボックス 655">
          <a:extLst>
            <a:ext uri="{FF2B5EF4-FFF2-40B4-BE49-F238E27FC236}">
              <a16:creationId xmlns:a16="http://schemas.microsoft.com/office/drawing/2014/main" id="{00000000-0008-0000-0600-000090020000}"/>
            </a:ext>
          </a:extLst>
        </xdr:cNvPr>
        <xdr:cNvSpPr txBox="1"/>
      </xdr:nvSpPr>
      <xdr:spPr>
        <a:xfrm>
          <a:off x="15214111" y="13196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75</xdr:row>
      <xdr:rowOff>157569</xdr:rowOff>
    </xdr:from>
    <xdr:to>
      <xdr:col>76</xdr:col>
      <xdr:colOff>165100</xdr:colOff>
      <xdr:row>76</xdr:row>
      <xdr:rowOff>87719</xdr:rowOff>
    </xdr:to>
    <xdr:sp macro="" textlink="">
      <xdr:nvSpPr>
        <xdr:cNvPr id="657" name="楕円 656">
          <a:extLst>
            <a:ext uri="{FF2B5EF4-FFF2-40B4-BE49-F238E27FC236}">
              <a16:creationId xmlns:a16="http://schemas.microsoft.com/office/drawing/2014/main" id="{00000000-0008-0000-0600-000091020000}"/>
            </a:ext>
          </a:extLst>
        </xdr:cNvPr>
        <xdr:cNvSpPr/>
      </xdr:nvSpPr>
      <xdr:spPr>
        <a:xfrm>
          <a:off x="14541500" y="13016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104246</xdr:rowOff>
    </xdr:from>
    <xdr:ext cx="534377" cy="259045"/>
    <xdr:sp macro="" textlink="">
      <xdr:nvSpPr>
        <xdr:cNvPr id="658" name="テキスト ボックス 657">
          <a:extLst>
            <a:ext uri="{FF2B5EF4-FFF2-40B4-BE49-F238E27FC236}">
              <a16:creationId xmlns:a16="http://schemas.microsoft.com/office/drawing/2014/main" id="{00000000-0008-0000-0600-000092020000}"/>
            </a:ext>
          </a:extLst>
        </xdr:cNvPr>
        <xdr:cNvSpPr txBox="1"/>
      </xdr:nvSpPr>
      <xdr:spPr>
        <a:xfrm>
          <a:off x="14325111" y="1279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144983</xdr:rowOff>
    </xdr:from>
    <xdr:to>
      <xdr:col>72</xdr:col>
      <xdr:colOff>38100</xdr:colOff>
      <xdr:row>76</xdr:row>
      <xdr:rowOff>75133</xdr:rowOff>
    </xdr:to>
    <xdr:sp macro="" textlink="">
      <xdr:nvSpPr>
        <xdr:cNvPr id="659" name="楕円 658">
          <a:extLst>
            <a:ext uri="{FF2B5EF4-FFF2-40B4-BE49-F238E27FC236}">
              <a16:creationId xmlns:a16="http://schemas.microsoft.com/office/drawing/2014/main" id="{00000000-0008-0000-0600-000093020000}"/>
            </a:ext>
          </a:extLst>
        </xdr:cNvPr>
        <xdr:cNvSpPr/>
      </xdr:nvSpPr>
      <xdr:spPr>
        <a:xfrm>
          <a:off x="13652500" y="13003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91660</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2778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66675</xdr:rowOff>
    </xdr:from>
    <xdr:to>
      <xdr:col>67</xdr:col>
      <xdr:colOff>101600</xdr:colOff>
      <xdr:row>76</xdr:row>
      <xdr:rowOff>168275</xdr:rowOff>
    </xdr:to>
    <xdr:sp macro="" textlink="">
      <xdr:nvSpPr>
        <xdr:cNvPr id="661" name="楕円 660">
          <a:extLst>
            <a:ext uri="{FF2B5EF4-FFF2-40B4-BE49-F238E27FC236}">
              <a16:creationId xmlns:a16="http://schemas.microsoft.com/office/drawing/2014/main" id="{00000000-0008-0000-0600-000095020000}"/>
            </a:ext>
          </a:extLst>
        </xdr:cNvPr>
        <xdr:cNvSpPr/>
      </xdr:nvSpPr>
      <xdr:spPr>
        <a:xfrm>
          <a:off x="12763500" y="13096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159402</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3189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6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6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6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6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6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74" name="テキスト ボックス 673">
          <a:extLst>
            <a:ext uri="{FF2B5EF4-FFF2-40B4-BE49-F238E27FC236}">
              <a16:creationId xmlns:a16="http://schemas.microsoft.com/office/drawing/2014/main" id="{00000000-0008-0000-0600-0000A2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5" name="直線コネクタ 674">
          <a:extLst>
            <a:ext uri="{FF2B5EF4-FFF2-40B4-BE49-F238E27FC236}">
              <a16:creationId xmlns:a16="http://schemas.microsoft.com/office/drawing/2014/main" id="{00000000-0008-0000-0600-0000A3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76" name="テキスト ボックス 675">
          <a:extLst>
            <a:ext uri="{FF2B5EF4-FFF2-40B4-BE49-F238E27FC236}">
              <a16:creationId xmlns:a16="http://schemas.microsoft.com/office/drawing/2014/main" id="{00000000-0008-0000-0600-0000A4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0" name="テキスト ボックス 679">
          <a:extLst>
            <a:ext uri="{FF2B5EF4-FFF2-40B4-BE49-F238E27FC236}">
              <a16:creationId xmlns:a16="http://schemas.microsoft.com/office/drawing/2014/main" id="{00000000-0008-0000-0600-0000A8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3" name="積立金グラフ枠">
          <a:extLst>
            <a:ext uri="{FF2B5EF4-FFF2-40B4-BE49-F238E27FC236}">
              <a16:creationId xmlns:a16="http://schemas.microsoft.com/office/drawing/2014/main" id="{00000000-0008-0000-0600-0000AB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49851</xdr:rowOff>
    </xdr:from>
    <xdr:to>
      <xdr:col>85</xdr:col>
      <xdr:colOff>126364</xdr:colOff>
      <xdr:row>98</xdr:row>
      <xdr:rowOff>136564</xdr:rowOff>
    </xdr:to>
    <xdr:cxnSp macro="">
      <xdr:nvCxnSpPr>
        <xdr:cNvPr id="684" name="直線コネクタ 683">
          <a:extLst>
            <a:ext uri="{FF2B5EF4-FFF2-40B4-BE49-F238E27FC236}">
              <a16:creationId xmlns:a16="http://schemas.microsoft.com/office/drawing/2014/main" id="{00000000-0008-0000-0600-0000AC020000}"/>
            </a:ext>
          </a:extLst>
        </xdr:cNvPr>
        <xdr:cNvCxnSpPr/>
      </xdr:nvCxnSpPr>
      <xdr:spPr>
        <a:xfrm flipV="1">
          <a:off x="16317595" y="15480351"/>
          <a:ext cx="1269" cy="14583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140391</xdr:rowOff>
    </xdr:from>
    <xdr:ext cx="378565" cy="259045"/>
    <xdr:sp macro="" textlink="">
      <xdr:nvSpPr>
        <xdr:cNvPr id="685" name="積立金最小値テキスト">
          <a:extLst>
            <a:ext uri="{FF2B5EF4-FFF2-40B4-BE49-F238E27FC236}">
              <a16:creationId xmlns:a16="http://schemas.microsoft.com/office/drawing/2014/main" id="{00000000-0008-0000-0600-0000AD020000}"/>
            </a:ext>
          </a:extLst>
        </xdr:cNvPr>
        <xdr:cNvSpPr txBox="1"/>
      </xdr:nvSpPr>
      <xdr:spPr>
        <a:xfrm>
          <a:off x="16370300" y="169424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136564</xdr:rowOff>
    </xdr:from>
    <xdr:to>
      <xdr:col>86</xdr:col>
      <xdr:colOff>25400</xdr:colOff>
      <xdr:row>98</xdr:row>
      <xdr:rowOff>136564</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6230600" y="169386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167978</xdr:rowOff>
    </xdr:from>
    <xdr:ext cx="599010" cy="259045"/>
    <xdr:sp macro="" textlink="">
      <xdr:nvSpPr>
        <xdr:cNvPr id="687" name="積立金最大値テキスト">
          <a:extLst>
            <a:ext uri="{FF2B5EF4-FFF2-40B4-BE49-F238E27FC236}">
              <a16:creationId xmlns:a16="http://schemas.microsoft.com/office/drawing/2014/main" id="{00000000-0008-0000-0600-0000AF020000}"/>
            </a:ext>
          </a:extLst>
        </xdr:cNvPr>
        <xdr:cNvSpPr txBox="1"/>
      </xdr:nvSpPr>
      <xdr:spPr>
        <a:xfrm>
          <a:off x="16370300" y="152555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49851</xdr:rowOff>
    </xdr:from>
    <xdr:to>
      <xdr:col>86</xdr:col>
      <xdr:colOff>25400</xdr:colOff>
      <xdr:row>90</xdr:row>
      <xdr:rowOff>49851</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6230600" y="154803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16374</xdr:rowOff>
    </xdr:from>
    <xdr:to>
      <xdr:col>85</xdr:col>
      <xdr:colOff>127000</xdr:colOff>
      <xdr:row>98</xdr:row>
      <xdr:rowOff>62992</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a:off x="15481300" y="16818474"/>
          <a:ext cx="838200" cy="46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82498</xdr:rowOff>
    </xdr:from>
    <xdr:ext cx="534377" cy="259045"/>
    <xdr:sp macro="" textlink="">
      <xdr:nvSpPr>
        <xdr:cNvPr id="690" name="積立金平均値テキスト">
          <a:extLst>
            <a:ext uri="{FF2B5EF4-FFF2-40B4-BE49-F238E27FC236}">
              <a16:creationId xmlns:a16="http://schemas.microsoft.com/office/drawing/2014/main" id="{00000000-0008-0000-0600-0000B2020000}"/>
            </a:ext>
          </a:extLst>
        </xdr:cNvPr>
        <xdr:cNvSpPr txBox="1"/>
      </xdr:nvSpPr>
      <xdr:spPr>
        <a:xfrm>
          <a:off x="16370300" y="165416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59621</xdr:rowOff>
    </xdr:from>
    <xdr:to>
      <xdr:col>85</xdr:col>
      <xdr:colOff>177800</xdr:colOff>
      <xdr:row>97</xdr:row>
      <xdr:rowOff>161221</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6268700" y="16690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146193</xdr:rowOff>
    </xdr:from>
    <xdr:to>
      <xdr:col>81</xdr:col>
      <xdr:colOff>50800</xdr:colOff>
      <xdr:row>98</xdr:row>
      <xdr:rowOff>16374</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4592300" y="16776843"/>
          <a:ext cx="889000" cy="41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84547</xdr:rowOff>
    </xdr:from>
    <xdr:to>
      <xdr:col>81</xdr:col>
      <xdr:colOff>101600</xdr:colOff>
      <xdr:row>98</xdr:row>
      <xdr:rowOff>14697</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54305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31224</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14111" y="16490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96650</xdr:rowOff>
    </xdr:from>
    <xdr:to>
      <xdr:col>76</xdr:col>
      <xdr:colOff>114300</xdr:colOff>
      <xdr:row>97</xdr:row>
      <xdr:rowOff>146193</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a:off x="13703300" y="16727300"/>
          <a:ext cx="889000" cy="49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69954</xdr:rowOff>
    </xdr:from>
    <xdr:to>
      <xdr:col>76</xdr:col>
      <xdr:colOff>165100</xdr:colOff>
      <xdr:row>98</xdr:row>
      <xdr:rowOff>104</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4541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16631</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4325111" y="164758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96650</xdr:rowOff>
    </xdr:from>
    <xdr:to>
      <xdr:col>71</xdr:col>
      <xdr:colOff>177800</xdr:colOff>
      <xdr:row>98</xdr:row>
      <xdr:rowOff>61382</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flipV="1">
          <a:off x="12814300" y="16727300"/>
          <a:ext cx="889000" cy="136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52488</xdr:rowOff>
    </xdr:from>
    <xdr:to>
      <xdr:col>72</xdr:col>
      <xdr:colOff>38100</xdr:colOff>
      <xdr:row>97</xdr:row>
      <xdr:rowOff>154088</xdr:rowOff>
    </xdr:to>
    <xdr:sp macro="" textlink="">
      <xdr:nvSpPr>
        <xdr:cNvPr id="699" name="フローチャート: 判断 698">
          <a:extLst>
            <a:ext uri="{FF2B5EF4-FFF2-40B4-BE49-F238E27FC236}">
              <a16:creationId xmlns:a16="http://schemas.microsoft.com/office/drawing/2014/main" id="{00000000-0008-0000-0600-0000BB020000}"/>
            </a:ext>
          </a:extLst>
        </xdr:cNvPr>
        <xdr:cNvSpPr/>
      </xdr:nvSpPr>
      <xdr:spPr>
        <a:xfrm>
          <a:off x="13652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145215</xdr:rowOff>
    </xdr:from>
    <xdr:ext cx="534377"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3436111" y="1677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115646</xdr:rowOff>
    </xdr:from>
    <xdr:to>
      <xdr:col>67</xdr:col>
      <xdr:colOff>101600</xdr:colOff>
      <xdr:row>98</xdr:row>
      <xdr:rowOff>45796</xdr:rowOff>
    </xdr:to>
    <xdr:sp macro="" textlink="">
      <xdr:nvSpPr>
        <xdr:cNvPr id="701" name="フローチャート: 判断 700">
          <a:extLst>
            <a:ext uri="{FF2B5EF4-FFF2-40B4-BE49-F238E27FC236}">
              <a16:creationId xmlns:a16="http://schemas.microsoft.com/office/drawing/2014/main" id="{00000000-0008-0000-0600-0000BD020000}"/>
            </a:ext>
          </a:extLst>
        </xdr:cNvPr>
        <xdr:cNvSpPr/>
      </xdr:nvSpPr>
      <xdr:spPr>
        <a:xfrm>
          <a:off x="12763500" y="16746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62323</xdr:rowOff>
    </xdr:from>
    <xdr:ext cx="534377"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2547111" y="165215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12192</xdr:rowOff>
    </xdr:from>
    <xdr:to>
      <xdr:col>85</xdr:col>
      <xdr:colOff>177800</xdr:colOff>
      <xdr:row>98</xdr:row>
      <xdr:rowOff>113792</xdr:rowOff>
    </xdr:to>
    <xdr:sp macro="" textlink="">
      <xdr:nvSpPr>
        <xdr:cNvPr id="708" name="楕円 707">
          <a:extLst>
            <a:ext uri="{FF2B5EF4-FFF2-40B4-BE49-F238E27FC236}">
              <a16:creationId xmlns:a16="http://schemas.microsoft.com/office/drawing/2014/main" id="{00000000-0008-0000-0600-0000C4020000}"/>
            </a:ext>
          </a:extLst>
        </xdr:cNvPr>
        <xdr:cNvSpPr/>
      </xdr:nvSpPr>
      <xdr:spPr>
        <a:xfrm>
          <a:off x="16268700" y="1681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98569</xdr:rowOff>
    </xdr:from>
    <xdr:ext cx="469744" cy="259045"/>
    <xdr:sp macro="" textlink="">
      <xdr:nvSpPr>
        <xdr:cNvPr id="709" name="積立金該当値テキスト">
          <a:extLst>
            <a:ext uri="{FF2B5EF4-FFF2-40B4-BE49-F238E27FC236}">
              <a16:creationId xmlns:a16="http://schemas.microsoft.com/office/drawing/2014/main" id="{00000000-0008-0000-0600-0000C5020000}"/>
            </a:ext>
          </a:extLst>
        </xdr:cNvPr>
        <xdr:cNvSpPr txBox="1"/>
      </xdr:nvSpPr>
      <xdr:spPr>
        <a:xfrm>
          <a:off x="16370300" y="16729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137024</xdr:rowOff>
    </xdr:from>
    <xdr:to>
      <xdr:col>81</xdr:col>
      <xdr:colOff>101600</xdr:colOff>
      <xdr:row>98</xdr:row>
      <xdr:rowOff>67174</xdr:rowOff>
    </xdr:to>
    <xdr:sp macro="" textlink="">
      <xdr:nvSpPr>
        <xdr:cNvPr id="710" name="楕円 709">
          <a:extLst>
            <a:ext uri="{FF2B5EF4-FFF2-40B4-BE49-F238E27FC236}">
              <a16:creationId xmlns:a16="http://schemas.microsoft.com/office/drawing/2014/main" id="{00000000-0008-0000-0600-0000C6020000}"/>
            </a:ext>
          </a:extLst>
        </xdr:cNvPr>
        <xdr:cNvSpPr/>
      </xdr:nvSpPr>
      <xdr:spPr>
        <a:xfrm>
          <a:off x="15430500" y="16767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58301</xdr:rowOff>
    </xdr:from>
    <xdr:ext cx="534377"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15214111" y="16860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95393</xdr:rowOff>
    </xdr:from>
    <xdr:to>
      <xdr:col>76</xdr:col>
      <xdr:colOff>165100</xdr:colOff>
      <xdr:row>98</xdr:row>
      <xdr:rowOff>25543</xdr:rowOff>
    </xdr:to>
    <xdr:sp macro="" textlink="">
      <xdr:nvSpPr>
        <xdr:cNvPr id="712" name="楕円 711">
          <a:extLst>
            <a:ext uri="{FF2B5EF4-FFF2-40B4-BE49-F238E27FC236}">
              <a16:creationId xmlns:a16="http://schemas.microsoft.com/office/drawing/2014/main" id="{00000000-0008-0000-0600-0000C8020000}"/>
            </a:ext>
          </a:extLst>
        </xdr:cNvPr>
        <xdr:cNvSpPr/>
      </xdr:nvSpPr>
      <xdr:spPr>
        <a:xfrm>
          <a:off x="14541500" y="167260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16670</xdr:rowOff>
    </xdr:from>
    <xdr:ext cx="534377" cy="259045"/>
    <xdr:sp macro="" textlink="">
      <xdr:nvSpPr>
        <xdr:cNvPr id="713" name="テキスト ボックス 712">
          <a:extLst>
            <a:ext uri="{FF2B5EF4-FFF2-40B4-BE49-F238E27FC236}">
              <a16:creationId xmlns:a16="http://schemas.microsoft.com/office/drawing/2014/main" id="{00000000-0008-0000-0600-0000C9020000}"/>
            </a:ext>
          </a:extLst>
        </xdr:cNvPr>
        <xdr:cNvSpPr txBox="1"/>
      </xdr:nvSpPr>
      <xdr:spPr>
        <a:xfrm>
          <a:off x="14325111" y="16818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45850</xdr:rowOff>
    </xdr:from>
    <xdr:to>
      <xdr:col>72</xdr:col>
      <xdr:colOff>38100</xdr:colOff>
      <xdr:row>97</xdr:row>
      <xdr:rowOff>147450</xdr:rowOff>
    </xdr:to>
    <xdr:sp macro="" textlink="">
      <xdr:nvSpPr>
        <xdr:cNvPr id="714" name="楕円 713">
          <a:extLst>
            <a:ext uri="{FF2B5EF4-FFF2-40B4-BE49-F238E27FC236}">
              <a16:creationId xmlns:a16="http://schemas.microsoft.com/office/drawing/2014/main" id="{00000000-0008-0000-0600-0000CA020000}"/>
            </a:ext>
          </a:extLst>
        </xdr:cNvPr>
        <xdr:cNvSpPr/>
      </xdr:nvSpPr>
      <xdr:spPr>
        <a:xfrm>
          <a:off x="13652500" y="166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163977</xdr:rowOff>
    </xdr:from>
    <xdr:ext cx="534377" cy="259045"/>
    <xdr:sp macro="" textlink="">
      <xdr:nvSpPr>
        <xdr:cNvPr id="715" name="テキスト ボックス 714">
          <a:extLst>
            <a:ext uri="{FF2B5EF4-FFF2-40B4-BE49-F238E27FC236}">
              <a16:creationId xmlns:a16="http://schemas.microsoft.com/office/drawing/2014/main" id="{00000000-0008-0000-0600-0000CB020000}"/>
            </a:ext>
          </a:extLst>
        </xdr:cNvPr>
        <xdr:cNvSpPr txBox="1"/>
      </xdr:nvSpPr>
      <xdr:spPr>
        <a:xfrm>
          <a:off x="13436111" y="16451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10582</xdr:rowOff>
    </xdr:from>
    <xdr:to>
      <xdr:col>67</xdr:col>
      <xdr:colOff>101600</xdr:colOff>
      <xdr:row>98</xdr:row>
      <xdr:rowOff>112182</xdr:rowOff>
    </xdr:to>
    <xdr:sp macro="" textlink="">
      <xdr:nvSpPr>
        <xdr:cNvPr id="716" name="楕円 715">
          <a:extLst>
            <a:ext uri="{FF2B5EF4-FFF2-40B4-BE49-F238E27FC236}">
              <a16:creationId xmlns:a16="http://schemas.microsoft.com/office/drawing/2014/main" id="{00000000-0008-0000-0600-0000CC020000}"/>
            </a:ext>
          </a:extLst>
        </xdr:cNvPr>
        <xdr:cNvSpPr/>
      </xdr:nvSpPr>
      <xdr:spPr>
        <a:xfrm>
          <a:off x="12763500" y="16812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98</xdr:row>
      <xdr:rowOff>103309</xdr:rowOff>
    </xdr:from>
    <xdr:ext cx="469744"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2579428" y="16905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600-0000D3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4" name="正方形/長方形 723">
          <a:extLst>
            <a:ext uri="{FF2B5EF4-FFF2-40B4-BE49-F238E27FC236}">
              <a16:creationId xmlns:a16="http://schemas.microsoft.com/office/drawing/2014/main" id="{00000000-0008-0000-0600-0000D4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5" name="正方形/長方形 724">
          <a:extLst>
            <a:ext uri="{FF2B5EF4-FFF2-40B4-BE49-F238E27FC236}">
              <a16:creationId xmlns:a16="http://schemas.microsoft.com/office/drawing/2014/main" id="{00000000-0008-0000-0600-0000D5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33" name="テキスト ボックス 732">
          <a:extLst>
            <a:ext uri="{FF2B5EF4-FFF2-40B4-BE49-F238E27FC236}">
              <a16:creationId xmlns:a16="http://schemas.microsoft.com/office/drawing/2014/main" id="{00000000-0008-0000-0600-0000DD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35" name="テキスト ボックス 734">
          <a:extLst>
            <a:ext uri="{FF2B5EF4-FFF2-40B4-BE49-F238E27FC236}">
              <a16:creationId xmlns:a16="http://schemas.microsoft.com/office/drawing/2014/main" id="{00000000-0008-0000-0600-0000DF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a:extLst>
            <a:ext uri="{FF2B5EF4-FFF2-40B4-BE49-F238E27FC236}">
              <a16:creationId xmlns:a16="http://schemas.microsoft.com/office/drawing/2014/main" id="{00000000-0008-0000-06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89281</xdr:rowOff>
    </xdr:from>
    <xdr:to>
      <xdr:col>116</xdr:col>
      <xdr:colOff>62864</xdr:colOff>
      <xdr:row>39</xdr:row>
      <xdr:rowOff>44450</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2159595" y="5404231"/>
          <a:ext cx="1269" cy="13267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42" name="投資及び出資金最小値テキスト">
          <a:extLst>
            <a:ext uri="{FF2B5EF4-FFF2-40B4-BE49-F238E27FC236}">
              <a16:creationId xmlns:a16="http://schemas.microsoft.com/office/drawing/2014/main" id="{00000000-0008-0000-0600-0000E6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35958</xdr:rowOff>
    </xdr:from>
    <xdr:ext cx="534377" cy="259045"/>
    <xdr:sp macro="" textlink="">
      <xdr:nvSpPr>
        <xdr:cNvPr id="744" name="投資及び出資金最大値テキスト">
          <a:extLst>
            <a:ext uri="{FF2B5EF4-FFF2-40B4-BE49-F238E27FC236}">
              <a16:creationId xmlns:a16="http://schemas.microsoft.com/office/drawing/2014/main" id="{00000000-0008-0000-0600-0000E8020000}"/>
            </a:ext>
          </a:extLst>
        </xdr:cNvPr>
        <xdr:cNvSpPr txBox="1"/>
      </xdr:nvSpPr>
      <xdr:spPr>
        <a:xfrm>
          <a:off x="22212300" y="5179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89281</xdr:rowOff>
    </xdr:from>
    <xdr:to>
      <xdr:col>116</xdr:col>
      <xdr:colOff>152400</xdr:colOff>
      <xdr:row>31</xdr:row>
      <xdr:rowOff>89281</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2072600" y="54042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33020</xdr:rowOff>
    </xdr:from>
    <xdr:to>
      <xdr:col>116</xdr:col>
      <xdr:colOff>63500</xdr:colOff>
      <xdr:row>39</xdr:row>
      <xdr:rowOff>35433</xdr:rowOff>
    </xdr:to>
    <xdr:cxnSp macro="">
      <xdr:nvCxnSpPr>
        <xdr:cNvPr id="746" name="直線コネクタ 745">
          <a:extLst>
            <a:ext uri="{FF2B5EF4-FFF2-40B4-BE49-F238E27FC236}">
              <a16:creationId xmlns:a16="http://schemas.microsoft.com/office/drawing/2014/main" id="{00000000-0008-0000-0600-0000EA020000}"/>
            </a:ext>
          </a:extLst>
        </xdr:cNvPr>
        <xdr:cNvCxnSpPr/>
      </xdr:nvCxnSpPr>
      <xdr:spPr>
        <a:xfrm>
          <a:off x="21323300" y="6719570"/>
          <a:ext cx="8382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49928</xdr:rowOff>
    </xdr:from>
    <xdr:ext cx="469744" cy="259045"/>
    <xdr:sp macro="" textlink="">
      <xdr:nvSpPr>
        <xdr:cNvPr id="747" name="投資及び出資金平均値テキスト">
          <a:extLst>
            <a:ext uri="{FF2B5EF4-FFF2-40B4-BE49-F238E27FC236}">
              <a16:creationId xmlns:a16="http://schemas.microsoft.com/office/drawing/2014/main" id="{00000000-0008-0000-0600-0000EB020000}"/>
            </a:ext>
          </a:extLst>
        </xdr:cNvPr>
        <xdr:cNvSpPr txBox="1"/>
      </xdr:nvSpPr>
      <xdr:spPr>
        <a:xfrm>
          <a:off x="22212300" y="63935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27051</xdr:rowOff>
    </xdr:from>
    <xdr:to>
      <xdr:col>116</xdr:col>
      <xdr:colOff>114300</xdr:colOff>
      <xdr:row>38</xdr:row>
      <xdr:rowOff>128651</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2110700" y="654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164846</xdr:rowOff>
    </xdr:from>
    <xdr:to>
      <xdr:col>111</xdr:col>
      <xdr:colOff>177800</xdr:colOff>
      <xdr:row>39</xdr:row>
      <xdr:rowOff>33020</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20434300" y="6679946"/>
          <a:ext cx="889000" cy="39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6223</xdr:rowOff>
    </xdr:from>
    <xdr:to>
      <xdr:col>112</xdr:col>
      <xdr:colOff>38100</xdr:colOff>
      <xdr:row>38</xdr:row>
      <xdr:rowOff>107823</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212725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124350</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2965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164846</xdr:rowOff>
    </xdr:from>
    <xdr:to>
      <xdr:col>107</xdr:col>
      <xdr:colOff>50800</xdr:colOff>
      <xdr:row>39</xdr:row>
      <xdr:rowOff>24638</xdr:rowOff>
    </xdr:to>
    <xdr:cxnSp macro="">
      <xdr:nvCxnSpPr>
        <xdr:cNvPr id="752" name="直線コネクタ 751">
          <a:extLst>
            <a:ext uri="{FF2B5EF4-FFF2-40B4-BE49-F238E27FC236}">
              <a16:creationId xmlns:a16="http://schemas.microsoft.com/office/drawing/2014/main" id="{00000000-0008-0000-0600-0000F0020000}"/>
            </a:ext>
          </a:extLst>
        </xdr:cNvPr>
        <xdr:cNvCxnSpPr/>
      </xdr:nvCxnSpPr>
      <xdr:spPr>
        <a:xfrm flipV="1">
          <a:off x="19545300" y="6679946"/>
          <a:ext cx="889000" cy="31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4699</xdr:rowOff>
    </xdr:from>
    <xdr:to>
      <xdr:col>107</xdr:col>
      <xdr:colOff>101600</xdr:colOff>
      <xdr:row>38</xdr:row>
      <xdr:rowOff>106299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20383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122826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199428" y="629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24638</xdr:rowOff>
    </xdr:from>
    <xdr:to>
      <xdr:col>102</xdr:col>
      <xdr:colOff>114300</xdr:colOff>
      <xdr:row>39</xdr:row>
      <xdr:rowOff>44450</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flipV="1">
          <a:off x="18656300" y="6711188"/>
          <a:ext cx="889000" cy="19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162560</xdr:rowOff>
    </xdr:from>
    <xdr:to>
      <xdr:col>102</xdr:col>
      <xdr:colOff>165100</xdr:colOff>
      <xdr:row>38</xdr:row>
      <xdr:rowOff>92710</xdr:rowOff>
    </xdr:to>
    <xdr:sp macro="" textlink="">
      <xdr:nvSpPr>
        <xdr:cNvPr id="756" name="フローチャート: 判断 755">
          <a:extLst>
            <a:ext uri="{FF2B5EF4-FFF2-40B4-BE49-F238E27FC236}">
              <a16:creationId xmlns:a16="http://schemas.microsoft.com/office/drawing/2014/main" id="{00000000-0008-0000-0600-0000F4020000}"/>
            </a:ext>
          </a:extLst>
        </xdr:cNvPr>
        <xdr:cNvSpPr/>
      </xdr:nvSpPr>
      <xdr:spPr>
        <a:xfrm>
          <a:off x="19494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109237</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9310428"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35</xdr:row>
      <xdr:rowOff>169418</xdr:rowOff>
    </xdr:from>
    <xdr:to>
      <xdr:col>98</xdr:col>
      <xdr:colOff>38100</xdr:colOff>
      <xdr:row>36</xdr:row>
      <xdr:rowOff>99568</xdr:rowOff>
    </xdr:to>
    <xdr:sp macro="" textlink="">
      <xdr:nvSpPr>
        <xdr:cNvPr id="758" name="フローチャート: 判断 757">
          <a:extLst>
            <a:ext uri="{FF2B5EF4-FFF2-40B4-BE49-F238E27FC236}">
              <a16:creationId xmlns:a16="http://schemas.microsoft.com/office/drawing/2014/main" id="{00000000-0008-0000-0600-0000F6020000}"/>
            </a:ext>
          </a:extLst>
        </xdr:cNvPr>
        <xdr:cNvSpPr/>
      </xdr:nvSpPr>
      <xdr:spPr>
        <a:xfrm>
          <a:off x="18605500" y="6170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34</xdr:row>
      <xdr:rowOff>116095</xdr:rowOff>
    </xdr:from>
    <xdr:ext cx="469744"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21428" y="5945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156083</xdr:rowOff>
    </xdr:from>
    <xdr:to>
      <xdr:col>116</xdr:col>
      <xdr:colOff>114300</xdr:colOff>
      <xdr:row>39</xdr:row>
      <xdr:rowOff>86233</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22110700" y="66711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71010</xdr:rowOff>
    </xdr:from>
    <xdr:ext cx="313932" cy="259045"/>
    <xdr:sp macro="" textlink="">
      <xdr:nvSpPr>
        <xdr:cNvPr id="766" name="投資及び出資金該当値テキスト">
          <a:extLst>
            <a:ext uri="{FF2B5EF4-FFF2-40B4-BE49-F238E27FC236}">
              <a16:creationId xmlns:a16="http://schemas.microsoft.com/office/drawing/2014/main" id="{00000000-0008-0000-0600-0000FE020000}"/>
            </a:ext>
          </a:extLst>
        </xdr:cNvPr>
        <xdr:cNvSpPr txBox="1"/>
      </xdr:nvSpPr>
      <xdr:spPr>
        <a:xfrm>
          <a:off x="22212300" y="65861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153670</xdr:rowOff>
    </xdr:from>
    <xdr:to>
      <xdr:col>112</xdr:col>
      <xdr:colOff>38100</xdr:colOff>
      <xdr:row>39</xdr:row>
      <xdr:rowOff>83820</xdr:rowOff>
    </xdr:to>
    <xdr:sp macro="" textlink="">
      <xdr:nvSpPr>
        <xdr:cNvPr id="767" name="楕円 766">
          <a:extLst>
            <a:ext uri="{FF2B5EF4-FFF2-40B4-BE49-F238E27FC236}">
              <a16:creationId xmlns:a16="http://schemas.microsoft.com/office/drawing/2014/main" id="{00000000-0008-0000-0600-0000FF020000}"/>
            </a:ext>
          </a:extLst>
        </xdr:cNvPr>
        <xdr:cNvSpPr/>
      </xdr:nvSpPr>
      <xdr:spPr>
        <a:xfrm>
          <a:off x="21272500" y="6668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74947</xdr:rowOff>
    </xdr:from>
    <xdr:ext cx="313932" cy="259045"/>
    <xdr:sp macro="" textlink="">
      <xdr:nvSpPr>
        <xdr:cNvPr id="768" name="テキスト ボックス 767">
          <a:extLst>
            <a:ext uri="{FF2B5EF4-FFF2-40B4-BE49-F238E27FC236}">
              <a16:creationId xmlns:a16="http://schemas.microsoft.com/office/drawing/2014/main" id="{00000000-0008-0000-0600-000000030000}"/>
            </a:ext>
          </a:extLst>
        </xdr:cNvPr>
        <xdr:cNvSpPr txBox="1"/>
      </xdr:nvSpPr>
      <xdr:spPr>
        <a:xfrm>
          <a:off x="21166333" y="676149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114046</xdr:rowOff>
    </xdr:from>
    <xdr:to>
      <xdr:col>107</xdr:col>
      <xdr:colOff>101600</xdr:colOff>
      <xdr:row>39</xdr:row>
      <xdr:rowOff>44196</xdr:rowOff>
    </xdr:to>
    <xdr:sp macro="" textlink="">
      <xdr:nvSpPr>
        <xdr:cNvPr id="769" name="楕円 768">
          <a:extLst>
            <a:ext uri="{FF2B5EF4-FFF2-40B4-BE49-F238E27FC236}">
              <a16:creationId xmlns:a16="http://schemas.microsoft.com/office/drawing/2014/main" id="{00000000-0008-0000-0600-000001030000}"/>
            </a:ext>
          </a:extLst>
        </xdr:cNvPr>
        <xdr:cNvSpPr/>
      </xdr:nvSpPr>
      <xdr:spPr>
        <a:xfrm>
          <a:off x="20383500" y="6629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35323</xdr:rowOff>
    </xdr:from>
    <xdr:ext cx="378565"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0245017" y="67218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145288</xdr:rowOff>
    </xdr:from>
    <xdr:to>
      <xdr:col>102</xdr:col>
      <xdr:colOff>165100</xdr:colOff>
      <xdr:row>39</xdr:row>
      <xdr:rowOff>75438</xdr:rowOff>
    </xdr:to>
    <xdr:sp macro="" textlink="">
      <xdr:nvSpPr>
        <xdr:cNvPr id="771" name="楕円 770">
          <a:extLst>
            <a:ext uri="{FF2B5EF4-FFF2-40B4-BE49-F238E27FC236}">
              <a16:creationId xmlns:a16="http://schemas.microsoft.com/office/drawing/2014/main" id="{00000000-0008-0000-0600-000003030000}"/>
            </a:ext>
          </a:extLst>
        </xdr:cNvPr>
        <xdr:cNvSpPr/>
      </xdr:nvSpPr>
      <xdr:spPr>
        <a:xfrm>
          <a:off x="19494500" y="6660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66565</xdr:rowOff>
    </xdr:from>
    <xdr:ext cx="378565" cy="259045"/>
    <xdr:sp macro="" textlink="">
      <xdr:nvSpPr>
        <xdr:cNvPr id="772" name="テキスト ボックス 771">
          <a:extLst>
            <a:ext uri="{FF2B5EF4-FFF2-40B4-BE49-F238E27FC236}">
              <a16:creationId xmlns:a16="http://schemas.microsoft.com/office/drawing/2014/main" id="{00000000-0008-0000-0600-000004030000}"/>
            </a:ext>
          </a:extLst>
        </xdr:cNvPr>
        <xdr:cNvSpPr txBox="1"/>
      </xdr:nvSpPr>
      <xdr:spPr>
        <a:xfrm>
          <a:off x="19356017" y="67531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73" name="楕円 772">
          <a:extLst>
            <a:ext uri="{FF2B5EF4-FFF2-40B4-BE49-F238E27FC236}">
              <a16:creationId xmlns:a16="http://schemas.microsoft.com/office/drawing/2014/main" id="{00000000-0008-0000-0600-000005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6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139700</xdr:rowOff>
    </xdr:from>
    <xdr:to>
      <xdr:col>120</xdr:col>
      <xdr:colOff>114300</xdr:colOff>
      <xdr:row>58</xdr:row>
      <xdr:rowOff>139700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54627</xdr:rowOff>
    </xdr:from>
    <xdr:ext cx="53129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111777</xdr:rowOff>
    </xdr:from>
    <xdr:ext cx="531299" cy="259045"/>
    <xdr:sp macro="" textlink="">
      <xdr:nvSpPr>
        <xdr:cNvPr id="790" name="テキスト ボックス 789">
          <a:extLst>
            <a:ext uri="{FF2B5EF4-FFF2-40B4-BE49-F238E27FC236}">
              <a16:creationId xmlns:a16="http://schemas.microsoft.com/office/drawing/2014/main" id="{00000000-0008-0000-0600-000016030000}"/>
            </a:ext>
          </a:extLst>
        </xdr:cNvPr>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139700</xdr:rowOff>
    </xdr:from>
    <xdr:to>
      <xdr:col>120</xdr:col>
      <xdr:colOff>114300</xdr:colOff>
      <xdr:row>50</xdr:row>
      <xdr:rowOff>139700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168927</xdr:rowOff>
    </xdr:from>
    <xdr:ext cx="531299" cy="259045"/>
    <xdr:sp macro="" textlink="">
      <xdr:nvSpPr>
        <xdr:cNvPr id="792" name="テキスト ボックス 791">
          <a:extLst>
            <a:ext uri="{FF2B5EF4-FFF2-40B4-BE49-F238E27FC236}">
              <a16:creationId xmlns:a16="http://schemas.microsoft.com/office/drawing/2014/main" id="{00000000-0008-0000-0600-000018030000}"/>
            </a:ext>
          </a:extLst>
        </xdr:cNvPr>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a:extLst>
            <a:ext uri="{FF2B5EF4-FFF2-40B4-BE49-F238E27FC236}">
              <a16:creationId xmlns:a16="http://schemas.microsoft.com/office/drawing/2014/main" id="{00000000-0008-0000-0600-00001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112816</xdr:rowOff>
    </xdr:from>
    <xdr:to>
      <xdr:col>116</xdr:col>
      <xdr:colOff>62864</xdr:colOff>
      <xdr:row>58</xdr:row>
      <xdr:rowOff>139700</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flipV="1">
          <a:off x="22159595" y="8856766"/>
          <a:ext cx="1269" cy="1227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143966</xdr:rowOff>
    </xdr:from>
    <xdr:ext cx="249299" cy="259045"/>
    <xdr:sp macro="" textlink="">
      <xdr:nvSpPr>
        <xdr:cNvPr id="797" name="貸付金最小値テキスト">
          <a:extLst>
            <a:ext uri="{FF2B5EF4-FFF2-40B4-BE49-F238E27FC236}">
              <a16:creationId xmlns:a16="http://schemas.microsoft.com/office/drawing/2014/main" id="{00000000-0008-0000-0600-00001D030000}"/>
            </a:ext>
          </a:extLst>
        </xdr:cNvPr>
        <xdr:cNvSpPr txBox="1"/>
      </xdr:nvSpPr>
      <xdr:spPr>
        <a:xfrm>
          <a:off x="22212300" y="1008806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139700</xdr:rowOff>
    </xdr:from>
    <xdr:to>
      <xdr:col>116</xdr:col>
      <xdr:colOff>152400</xdr:colOff>
      <xdr:row>58</xdr:row>
      <xdr:rowOff>139700</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59493</xdr:rowOff>
    </xdr:from>
    <xdr:ext cx="534377" cy="259045"/>
    <xdr:sp macro="" textlink="">
      <xdr:nvSpPr>
        <xdr:cNvPr id="799" name="貸付金最大値テキスト">
          <a:extLst>
            <a:ext uri="{FF2B5EF4-FFF2-40B4-BE49-F238E27FC236}">
              <a16:creationId xmlns:a16="http://schemas.microsoft.com/office/drawing/2014/main" id="{00000000-0008-0000-0600-00001F030000}"/>
            </a:ext>
          </a:extLst>
        </xdr:cNvPr>
        <xdr:cNvSpPr txBox="1"/>
      </xdr:nvSpPr>
      <xdr:spPr>
        <a:xfrm>
          <a:off x="22212300" y="8631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112816</xdr:rowOff>
    </xdr:from>
    <xdr:to>
      <xdr:col>116</xdr:col>
      <xdr:colOff>152400</xdr:colOff>
      <xdr:row>51</xdr:row>
      <xdr:rowOff>112816</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22072600" y="88567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139288</xdr:rowOff>
    </xdr:from>
    <xdr:to>
      <xdr:col>116</xdr:col>
      <xdr:colOff>63500</xdr:colOff>
      <xdr:row>58</xdr:row>
      <xdr:rowOff>139312</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1323300" y="10083388"/>
          <a:ext cx="838200" cy="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61417</xdr:rowOff>
    </xdr:from>
    <xdr:ext cx="469744" cy="259045"/>
    <xdr:sp macro="" textlink="">
      <xdr:nvSpPr>
        <xdr:cNvPr id="802" name="貸付金平均値テキスト">
          <a:extLst>
            <a:ext uri="{FF2B5EF4-FFF2-40B4-BE49-F238E27FC236}">
              <a16:creationId xmlns:a16="http://schemas.microsoft.com/office/drawing/2014/main" id="{00000000-0008-0000-0600-000022030000}"/>
            </a:ext>
          </a:extLst>
        </xdr:cNvPr>
        <xdr:cNvSpPr txBox="1"/>
      </xdr:nvSpPr>
      <xdr:spPr>
        <a:xfrm>
          <a:off x="22212300" y="98340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38540</xdr:rowOff>
    </xdr:from>
    <xdr:to>
      <xdr:col>116</xdr:col>
      <xdr:colOff>114300</xdr:colOff>
      <xdr:row>58</xdr:row>
      <xdr:rowOff>140140</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2110700" y="9982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139288</xdr:rowOff>
    </xdr:from>
    <xdr:to>
      <xdr:col>111</xdr:col>
      <xdr:colOff>177800</xdr:colOff>
      <xdr:row>58</xdr:row>
      <xdr:rowOff>139312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20434300" y="10083388"/>
          <a:ext cx="889000" cy="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39819</xdr:rowOff>
    </xdr:from>
    <xdr:to>
      <xdr:col>112</xdr:col>
      <xdr:colOff>38100</xdr:colOff>
      <xdr:row>58</xdr:row>
      <xdr:rowOff>141419</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1272500" y="99839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157946</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088428" y="9759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139288</xdr:rowOff>
    </xdr:from>
    <xdr:to>
      <xdr:col>107</xdr:col>
      <xdr:colOff>50800</xdr:colOff>
      <xdr:row>58</xdr:row>
      <xdr:rowOff>139609</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9545300" y="10083388"/>
          <a:ext cx="889000" cy="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41488</xdr:rowOff>
    </xdr:from>
    <xdr:to>
      <xdr:col>107</xdr:col>
      <xdr:colOff>101600</xdr:colOff>
      <xdr:row>58</xdr:row>
      <xdr:rowOff>143088</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20383500" y="998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159615</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0199428" y="97608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139380</xdr:rowOff>
    </xdr:from>
    <xdr:to>
      <xdr:col>102</xdr:col>
      <xdr:colOff>114300</xdr:colOff>
      <xdr:row>58</xdr:row>
      <xdr:rowOff>139609</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656300" y="10083480"/>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37099</xdr:rowOff>
    </xdr:from>
    <xdr:to>
      <xdr:col>102</xdr:col>
      <xdr:colOff>165100</xdr:colOff>
      <xdr:row>58</xdr:row>
      <xdr:rowOff>138699</xdr:rowOff>
    </xdr:to>
    <xdr:sp macro="" textlink="">
      <xdr:nvSpPr>
        <xdr:cNvPr id="811" name="フローチャート: 判断 810">
          <a:extLst>
            <a:ext uri="{FF2B5EF4-FFF2-40B4-BE49-F238E27FC236}">
              <a16:creationId xmlns:a16="http://schemas.microsoft.com/office/drawing/2014/main" id="{00000000-0008-0000-0600-00002B030000}"/>
            </a:ext>
          </a:extLst>
        </xdr:cNvPr>
        <xdr:cNvSpPr/>
      </xdr:nvSpPr>
      <xdr:spPr>
        <a:xfrm>
          <a:off x="19494500" y="9981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155226</xdr:rowOff>
    </xdr:from>
    <xdr:ext cx="469744"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10428" y="975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133523</xdr:rowOff>
    </xdr:from>
    <xdr:to>
      <xdr:col>98</xdr:col>
      <xdr:colOff>38100</xdr:colOff>
      <xdr:row>58</xdr:row>
      <xdr:rowOff>63673</xdr:rowOff>
    </xdr:to>
    <xdr:sp macro="" textlink="">
      <xdr:nvSpPr>
        <xdr:cNvPr id="813" name="フローチャート: 判断 812">
          <a:extLst>
            <a:ext uri="{FF2B5EF4-FFF2-40B4-BE49-F238E27FC236}">
              <a16:creationId xmlns:a16="http://schemas.microsoft.com/office/drawing/2014/main" id="{00000000-0008-0000-0600-00002D030000}"/>
            </a:ext>
          </a:extLst>
        </xdr:cNvPr>
        <xdr:cNvSpPr/>
      </xdr:nvSpPr>
      <xdr:spPr>
        <a:xfrm>
          <a:off x="18605500" y="9906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80200</xdr:rowOff>
    </xdr:from>
    <xdr:ext cx="469744"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21428" y="96814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88488</xdr:rowOff>
    </xdr:from>
    <xdr:to>
      <xdr:col>116</xdr:col>
      <xdr:colOff>114300</xdr:colOff>
      <xdr:row>59</xdr:row>
      <xdr:rowOff>18638</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22110700" y="1003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16966</xdr:rowOff>
    </xdr:from>
    <xdr:ext cx="313932" cy="259045"/>
    <xdr:sp macro="" textlink="">
      <xdr:nvSpPr>
        <xdr:cNvPr id="821" name="貸付金該当値テキスト">
          <a:extLst>
            <a:ext uri="{FF2B5EF4-FFF2-40B4-BE49-F238E27FC236}">
              <a16:creationId xmlns:a16="http://schemas.microsoft.com/office/drawing/2014/main" id="{00000000-0008-0000-0600-000035030000}"/>
            </a:ext>
          </a:extLst>
        </xdr:cNvPr>
        <xdr:cNvSpPr txBox="1"/>
      </xdr:nvSpPr>
      <xdr:spPr>
        <a:xfrm>
          <a:off x="22212300" y="99610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88512</xdr:rowOff>
    </xdr:from>
    <xdr:to>
      <xdr:col>112</xdr:col>
      <xdr:colOff>38100</xdr:colOff>
      <xdr:row>59</xdr:row>
      <xdr:rowOff>18662</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21272500" y="10032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59</xdr:row>
      <xdr:rowOff>9789</xdr:rowOff>
    </xdr:from>
    <xdr:ext cx="313932"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21166333" y="101253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88488</xdr:rowOff>
    </xdr:from>
    <xdr:to>
      <xdr:col>107</xdr:col>
      <xdr:colOff>101600</xdr:colOff>
      <xdr:row>59</xdr:row>
      <xdr:rowOff>18638</xdr:rowOff>
    </xdr:to>
    <xdr:sp macro="" textlink="">
      <xdr:nvSpPr>
        <xdr:cNvPr id="824" name="楕円 823">
          <a:extLst>
            <a:ext uri="{FF2B5EF4-FFF2-40B4-BE49-F238E27FC236}">
              <a16:creationId xmlns:a16="http://schemas.microsoft.com/office/drawing/2014/main" id="{00000000-0008-0000-0600-000038030000}"/>
            </a:ext>
          </a:extLst>
        </xdr:cNvPr>
        <xdr:cNvSpPr/>
      </xdr:nvSpPr>
      <xdr:spPr>
        <a:xfrm>
          <a:off x="20383500" y="10032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59</xdr:row>
      <xdr:rowOff>9765</xdr:rowOff>
    </xdr:from>
    <xdr:ext cx="313932"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20277333" y="101253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88809</xdr:rowOff>
    </xdr:from>
    <xdr:to>
      <xdr:col>102</xdr:col>
      <xdr:colOff>165100</xdr:colOff>
      <xdr:row>59</xdr:row>
      <xdr:rowOff>18959</xdr:rowOff>
    </xdr:to>
    <xdr:sp macro="" textlink="">
      <xdr:nvSpPr>
        <xdr:cNvPr id="826" name="楕円 825">
          <a:extLst>
            <a:ext uri="{FF2B5EF4-FFF2-40B4-BE49-F238E27FC236}">
              <a16:creationId xmlns:a16="http://schemas.microsoft.com/office/drawing/2014/main" id="{00000000-0008-0000-0600-00003A030000}"/>
            </a:ext>
          </a:extLst>
        </xdr:cNvPr>
        <xdr:cNvSpPr/>
      </xdr:nvSpPr>
      <xdr:spPr>
        <a:xfrm>
          <a:off x="19494500" y="10032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10086</xdr:rowOff>
    </xdr:from>
    <xdr:ext cx="249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9420650" y="101256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88580</xdr:rowOff>
    </xdr:from>
    <xdr:to>
      <xdr:col>98</xdr:col>
      <xdr:colOff>38100</xdr:colOff>
      <xdr:row>59</xdr:row>
      <xdr:rowOff>18730</xdr:rowOff>
    </xdr:to>
    <xdr:sp macro="" textlink="">
      <xdr:nvSpPr>
        <xdr:cNvPr id="828" name="楕円 827">
          <a:extLst>
            <a:ext uri="{FF2B5EF4-FFF2-40B4-BE49-F238E27FC236}">
              <a16:creationId xmlns:a16="http://schemas.microsoft.com/office/drawing/2014/main" id="{00000000-0008-0000-0600-00003C030000}"/>
            </a:ext>
          </a:extLst>
        </xdr:cNvPr>
        <xdr:cNvSpPr/>
      </xdr:nvSpPr>
      <xdr:spPr>
        <a:xfrm>
          <a:off x="18605500" y="10032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59</xdr:row>
      <xdr:rowOff>9857</xdr:rowOff>
    </xdr:from>
    <xdr:ext cx="313932"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8499333" y="101254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5" name="正方形/長方形 834">
          <a:extLst>
            <a:ext uri="{FF2B5EF4-FFF2-40B4-BE49-F238E27FC236}">
              <a16:creationId xmlns:a16="http://schemas.microsoft.com/office/drawing/2014/main" id="{00000000-0008-0000-0600-000043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a:extLst>
            <a:ext uri="{FF2B5EF4-FFF2-40B4-BE49-F238E27FC236}">
              <a16:creationId xmlns:a16="http://schemas.microsoft.com/office/drawing/2014/main" id="{00000000-0008-0000-0600-000044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a:extLst>
            <a:ext uri="{FF2B5EF4-FFF2-40B4-BE49-F238E27FC236}">
              <a16:creationId xmlns:a16="http://schemas.microsoft.com/office/drawing/2014/main" id="{00000000-0008-0000-0600-000045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9" name="直線コネクタ 848">
          <a:extLst>
            <a:ext uri="{FF2B5EF4-FFF2-40B4-BE49-F238E27FC236}">
              <a16:creationId xmlns:a16="http://schemas.microsoft.com/office/drawing/2014/main" id="{00000000-0008-0000-0600-000051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3" name="繰出金グラフ枠">
          <a:extLst>
            <a:ext uri="{FF2B5EF4-FFF2-40B4-BE49-F238E27FC236}">
              <a16:creationId xmlns:a16="http://schemas.microsoft.com/office/drawing/2014/main" id="{00000000-0008-0000-0600-000055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120307</xdr:rowOff>
    </xdr:from>
    <xdr:to>
      <xdr:col>116</xdr:col>
      <xdr:colOff>62864</xdr:colOff>
      <xdr:row>79</xdr:row>
      <xdr:rowOff>84035</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2159595" y="12121807"/>
          <a:ext cx="1269" cy="15067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87862</xdr:rowOff>
    </xdr:from>
    <xdr:ext cx="534377" cy="259045"/>
    <xdr:sp macro="" textlink="">
      <xdr:nvSpPr>
        <xdr:cNvPr id="855" name="繰出金最小値テキスト">
          <a:extLst>
            <a:ext uri="{FF2B5EF4-FFF2-40B4-BE49-F238E27FC236}">
              <a16:creationId xmlns:a16="http://schemas.microsoft.com/office/drawing/2014/main" id="{00000000-0008-0000-0600-000057030000}"/>
            </a:ext>
          </a:extLst>
        </xdr:cNvPr>
        <xdr:cNvSpPr txBox="1"/>
      </xdr:nvSpPr>
      <xdr:spPr>
        <a:xfrm>
          <a:off x="22212300" y="13632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84035</xdr:rowOff>
    </xdr:from>
    <xdr:to>
      <xdr:col>116</xdr:col>
      <xdr:colOff>152400</xdr:colOff>
      <xdr:row>79</xdr:row>
      <xdr:rowOff>84035</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a:off x="22072600" y="136285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66984</xdr:rowOff>
    </xdr:from>
    <xdr:ext cx="534377" cy="259045"/>
    <xdr:sp macro="" textlink="">
      <xdr:nvSpPr>
        <xdr:cNvPr id="857" name="繰出金最大値テキスト">
          <a:extLst>
            <a:ext uri="{FF2B5EF4-FFF2-40B4-BE49-F238E27FC236}">
              <a16:creationId xmlns:a16="http://schemas.microsoft.com/office/drawing/2014/main" id="{00000000-0008-0000-0600-000059030000}"/>
            </a:ext>
          </a:extLst>
        </xdr:cNvPr>
        <xdr:cNvSpPr txBox="1"/>
      </xdr:nvSpPr>
      <xdr:spPr>
        <a:xfrm>
          <a:off x="22212300" y="118970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58,509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120307</xdr:rowOff>
    </xdr:from>
    <xdr:to>
      <xdr:col>116</xdr:col>
      <xdr:colOff>152400</xdr:colOff>
      <xdr:row>70</xdr:row>
      <xdr:rowOff>120307</xdr:rowOff>
    </xdr:to>
    <xdr:cxnSp macro="">
      <xdr:nvCxnSpPr>
        <xdr:cNvPr id="858" name="直線コネクタ 857">
          <a:extLst>
            <a:ext uri="{FF2B5EF4-FFF2-40B4-BE49-F238E27FC236}">
              <a16:creationId xmlns:a16="http://schemas.microsoft.com/office/drawing/2014/main" id="{00000000-0008-0000-0600-00005A030000}"/>
            </a:ext>
          </a:extLst>
        </xdr:cNvPr>
        <xdr:cNvCxnSpPr/>
      </xdr:nvCxnSpPr>
      <xdr:spPr>
        <a:xfrm>
          <a:off x="22072600" y="12121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126022</xdr:rowOff>
    </xdr:from>
    <xdr:to>
      <xdr:col>116</xdr:col>
      <xdr:colOff>63500</xdr:colOff>
      <xdr:row>74</xdr:row>
      <xdr:rowOff>57328</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1323300" y="12641872"/>
          <a:ext cx="838200" cy="102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91673</xdr:rowOff>
    </xdr:from>
    <xdr:ext cx="534377" cy="259045"/>
    <xdr:sp macro="" textlink="">
      <xdr:nvSpPr>
        <xdr:cNvPr id="860" name="繰出金平均値テキスト">
          <a:extLst>
            <a:ext uri="{FF2B5EF4-FFF2-40B4-BE49-F238E27FC236}">
              <a16:creationId xmlns:a16="http://schemas.microsoft.com/office/drawing/2014/main" id="{00000000-0008-0000-0600-00005C030000}"/>
            </a:ext>
          </a:extLst>
        </xdr:cNvPr>
        <xdr:cNvSpPr txBox="1"/>
      </xdr:nvSpPr>
      <xdr:spPr>
        <a:xfrm>
          <a:off x="22212300" y="127789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113246</xdr:rowOff>
    </xdr:from>
    <xdr:to>
      <xdr:col>116</xdr:col>
      <xdr:colOff>114300</xdr:colOff>
      <xdr:row>75</xdr:row>
      <xdr:rowOff>43396</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22110700" y="12800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57328</xdr:rowOff>
    </xdr:from>
    <xdr:to>
      <xdr:col>111</xdr:col>
      <xdr:colOff>177800</xdr:colOff>
      <xdr:row>74</xdr:row>
      <xdr:rowOff>127051</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20434300" y="12744628"/>
          <a:ext cx="889000" cy="6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138468</xdr:rowOff>
    </xdr:from>
    <xdr:to>
      <xdr:col>112</xdr:col>
      <xdr:colOff>38100</xdr:colOff>
      <xdr:row>75</xdr:row>
      <xdr:rowOff>68618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1272500" y="12825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59745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1056111" y="12918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127051</xdr:rowOff>
    </xdr:from>
    <xdr:to>
      <xdr:col>107</xdr:col>
      <xdr:colOff>50800</xdr:colOff>
      <xdr:row>75</xdr:row>
      <xdr:rowOff>25629</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9545300" y="12814351"/>
          <a:ext cx="889000" cy="70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46533</xdr:rowOff>
    </xdr:from>
    <xdr:to>
      <xdr:col>107</xdr:col>
      <xdr:colOff>101600</xdr:colOff>
      <xdr:row>75</xdr:row>
      <xdr:rowOff>148134</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20383500" y="1290528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139259</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167111" y="12998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25629</xdr:rowOff>
    </xdr:from>
    <xdr:to>
      <xdr:col>102</xdr:col>
      <xdr:colOff>114300</xdr:colOff>
      <xdr:row>75</xdr:row>
      <xdr:rowOff>69634</xdr:rowOff>
    </xdr:to>
    <xdr:cxnSp macro="">
      <xdr:nvCxnSpPr>
        <xdr:cNvPr id="868" name="直線コネクタ 867">
          <a:extLst>
            <a:ext uri="{FF2B5EF4-FFF2-40B4-BE49-F238E27FC236}">
              <a16:creationId xmlns:a16="http://schemas.microsoft.com/office/drawing/2014/main" id="{00000000-0008-0000-0600-000064030000}"/>
            </a:ext>
          </a:extLst>
        </xdr:cNvPr>
        <xdr:cNvCxnSpPr/>
      </xdr:nvCxnSpPr>
      <xdr:spPr>
        <a:xfrm flipV="1">
          <a:off x="18656300" y="12884379"/>
          <a:ext cx="889000" cy="44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80099</xdr:rowOff>
    </xdr:from>
    <xdr:to>
      <xdr:col>102</xdr:col>
      <xdr:colOff>165100</xdr:colOff>
      <xdr:row>76</xdr:row>
      <xdr:rowOff>10249</xdr:rowOff>
    </xdr:to>
    <xdr:sp macro="" textlink="">
      <xdr:nvSpPr>
        <xdr:cNvPr id="869" name="フローチャート: 判断 868">
          <a:extLst>
            <a:ext uri="{FF2B5EF4-FFF2-40B4-BE49-F238E27FC236}">
              <a16:creationId xmlns:a16="http://schemas.microsoft.com/office/drawing/2014/main" id="{00000000-0008-0000-0600-000065030000}"/>
            </a:ext>
          </a:extLst>
        </xdr:cNvPr>
        <xdr:cNvSpPr/>
      </xdr:nvSpPr>
      <xdr:spPr>
        <a:xfrm>
          <a:off x="19494500" y="12938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1376</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3031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158547</xdr:rowOff>
    </xdr:from>
    <xdr:to>
      <xdr:col>98</xdr:col>
      <xdr:colOff>38100</xdr:colOff>
      <xdr:row>74</xdr:row>
      <xdr:rowOff>88697</xdr:rowOff>
    </xdr:to>
    <xdr:sp macro="" textlink="">
      <xdr:nvSpPr>
        <xdr:cNvPr id="871" name="フローチャート: 判断 870">
          <a:extLst>
            <a:ext uri="{FF2B5EF4-FFF2-40B4-BE49-F238E27FC236}">
              <a16:creationId xmlns:a16="http://schemas.microsoft.com/office/drawing/2014/main" id="{00000000-0008-0000-0600-000067030000}"/>
            </a:ext>
          </a:extLst>
        </xdr:cNvPr>
        <xdr:cNvSpPr/>
      </xdr:nvSpPr>
      <xdr:spPr>
        <a:xfrm>
          <a:off x="18605500" y="126743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105224</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2449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6" name="テキスト ボックス 875">
          <a:extLst>
            <a:ext uri="{FF2B5EF4-FFF2-40B4-BE49-F238E27FC236}">
              <a16:creationId xmlns:a16="http://schemas.microsoft.com/office/drawing/2014/main" id="{00000000-0008-0000-0600-00006C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73</xdr:row>
      <xdr:rowOff>75222</xdr:rowOff>
    </xdr:from>
    <xdr:to>
      <xdr:col>116</xdr:col>
      <xdr:colOff>114300</xdr:colOff>
      <xdr:row>74</xdr:row>
      <xdr:rowOff>5372</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22110700" y="1259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72</xdr:row>
      <xdr:rowOff>98099</xdr:rowOff>
    </xdr:from>
    <xdr:ext cx="534377" cy="259045"/>
    <xdr:sp macro="" textlink="">
      <xdr:nvSpPr>
        <xdr:cNvPr id="879" name="繰出金該当値テキスト">
          <a:extLst>
            <a:ext uri="{FF2B5EF4-FFF2-40B4-BE49-F238E27FC236}">
              <a16:creationId xmlns:a16="http://schemas.microsoft.com/office/drawing/2014/main" id="{00000000-0008-0000-0600-00006F030000}"/>
            </a:ext>
          </a:extLst>
        </xdr:cNvPr>
        <xdr:cNvSpPr txBox="1"/>
      </xdr:nvSpPr>
      <xdr:spPr>
        <a:xfrm>
          <a:off x="22212300" y="12442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6528</xdr:rowOff>
    </xdr:from>
    <xdr:to>
      <xdr:col>112</xdr:col>
      <xdr:colOff>38100</xdr:colOff>
      <xdr:row>74</xdr:row>
      <xdr:rowOff>108128</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21272500" y="1269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124655</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21056111" y="12469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76251</xdr:rowOff>
    </xdr:from>
    <xdr:to>
      <xdr:col>107</xdr:col>
      <xdr:colOff>101600</xdr:colOff>
      <xdr:row>75</xdr:row>
      <xdr:rowOff>6401</xdr:rowOff>
    </xdr:to>
    <xdr:sp macro="" textlink="">
      <xdr:nvSpPr>
        <xdr:cNvPr id="882" name="楕円 881">
          <a:extLst>
            <a:ext uri="{FF2B5EF4-FFF2-40B4-BE49-F238E27FC236}">
              <a16:creationId xmlns:a16="http://schemas.microsoft.com/office/drawing/2014/main" id="{00000000-0008-0000-0600-000072030000}"/>
            </a:ext>
          </a:extLst>
        </xdr:cNvPr>
        <xdr:cNvSpPr/>
      </xdr:nvSpPr>
      <xdr:spPr>
        <a:xfrm>
          <a:off x="20383500" y="127635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22928</xdr:rowOff>
    </xdr:from>
    <xdr:ext cx="534377" cy="259045"/>
    <xdr:sp macro="" textlink="">
      <xdr:nvSpPr>
        <xdr:cNvPr id="883" name="テキスト ボックス 882">
          <a:extLst>
            <a:ext uri="{FF2B5EF4-FFF2-40B4-BE49-F238E27FC236}">
              <a16:creationId xmlns:a16="http://schemas.microsoft.com/office/drawing/2014/main" id="{00000000-0008-0000-0600-000073030000}"/>
            </a:ext>
          </a:extLst>
        </xdr:cNvPr>
        <xdr:cNvSpPr txBox="1"/>
      </xdr:nvSpPr>
      <xdr:spPr>
        <a:xfrm>
          <a:off x="20167111" y="12538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146279</xdr:rowOff>
    </xdr:from>
    <xdr:to>
      <xdr:col>102</xdr:col>
      <xdr:colOff>165100</xdr:colOff>
      <xdr:row>75</xdr:row>
      <xdr:rowOff>76429</xdr:rowOff>
    </xdr:to>
    <xdr:sp macro="" textlink="">
      <xdr:nvSpPr>
        <xdr:cNvPr id="884" name="楕円 883">
          <a:extLst>
            <a:ext uri="{FF2B5EF4-FFF2-40B4-BE49-F238E27FC236}">
              <a16:creationId xmlns:a16="http://schemas.microsoft.com/office/drawing/2014/main" id="{00000000-0008-0000-0600-000074030000}"/>
            </a:ext>
          </a:extLst>
        </xdr:cNvPr>
        <xdr:cNvSpPr/>
      </xdr:nvSpPr>
      <xdr:spPr>
        <a:xfrm>
          <a:off x="19494500" y="12833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92956</xdr:rowOff>
    </xdr:from>
    <xdr:ext cx="534377" cy="259045"/>
    <xdr:sp macro="" textlink="">
      <xdr:nvSpPr>
        <xdr:cNvPr id="885" name="テキスト ボックス 884">
          <a:extLst>
            <a:ext uri="{FF2B5EF4-FFF2-40B4-BE49-F238E27FC236}">
              <a16:creationId xmlns:a16="http://schemas.microsoft.com/office/drawing/2014/main" id="{00000000-0008-0000-0600-000075030000}"/>
            </a:ext>
          </a:extLst>
        </xdr:cNvPr>
        <xdr:cNvSpPr txBox="1"/>
      </xdr:nvSpPr>
      <xdr:spPr>
        <a:xfrm>
          <a:off x="19278111" y="12608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18834</xdr:rowOff>
    </xdr:from>
    <xdr:to>
      <xdr:col>98</xdr:col>
      <xdr:colOff>38100</xdr:colOff>
      <xdr:row>75</xdr:row>
      <xdr:rowOff>120434</xdr:rowOff>
    </xdr:to>
    <xdr:sp macro="" textlink="">
      <xdr:nvSpPr>
        <xdr:cNvPr id="886" name="楕円 885">
          <a:extLst>
            <a:ext uri="{FF2B5EF4-FFF2-40B4-BE49-F238E27FC236}">
              <a16:creationId xmlns:a16="http://schemas.microsoft.com/office/drawing/2014/main" id="{00000000-0008-0000-0600-000076030000}"/>
            </a:ext>
          </a:extLst>
        </xdr:cNvPr>
        <xdr:cNvSpPr/>
      </xdr:nvSpPr>
      <xdr:spPr>
        <a:xfrm>
          <a:off x="18605500" y="12877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111561</xdr:rowOff>
    </xdr:from>
    <xdr:ext cx="534377"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18389111" y="129703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3" name="正方形/長方形 892">
          <a:extLst>
            <a:ext uri="{FF2B5EF4-FFF2-40B4-BE49-F238E27FC236}">
              <a16:creationId xmlns:a16="http://schemas.microsoft.com/office/drawing/2014/main" id="{00000000-0008-0000-0600-00007D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4" name="正方形/長方形 893">
          <a:extLst>
            <a:ext uri="{FF2B5EF4-FFF2-40B4-BE49-F238E27FC236}">
              <a16:creationId xmlns:a16="http://schemas.microsoft.com/office/drawing/2014/main" id="{00000000-0008-0000-0600-00007E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5" name="正方形/長方形 894">
          <a:extLst>
            <a:ext uri="{FF2B5EF4-FFF2-40B4-BE49-F238E27FC236}">
              <a16:creationId xmlns:a16="http://schemas.microsoft.com/office/drawing/2014/main" id="{00000000-0008-0000-0600-00007F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2" name="前年度繰上充用金グラフ枠">
          <a:extLst>
            <a:ext uri="{FF2B5EF4-FFF2-40B4-BE49-F238E27FC236}">
              <a16:creationId xmlns:a16="http://schemas.microsoft.com/office/drawing/2014/main" id="{00000000-0008-0000-0600-000086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4" name="前年度繰上充用金最小値テキスト">
          <a:extLst>
            <a:ext uri="{FF2B5EF4-FFF2-40B4-BE49-F238E27FC236}">
              <a16:creationId xmlns:a16="http://schemas.microsoft.com/office/drawing/2014/main" id="{00000000-0008-0000-0600-000088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6" name="前年度繰上充用金最大値テキスト">
          <a:extLst>
            <a:ext uri="{FF2B5EF4-FFF2-40B4-BE49-F238E27FC236}">
              <a16:creationId xmlns:a16="http://schemas.microsoft.com/office/drawing/2014/main" id="{00000000-0008-0000-0600-00008A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9" name="前年度繰上充用金平均値テキスト">
          <a:extLst>
            <a:ext uri="{FF2B5EF4-FFF2-40B4-BE49-F238E27FC236}">
              <a16:creationId xmlns:a16="http://schemas.microsoft.com/office/drawing/2014/main" id="{00000000-0008-0000-0600-00008D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7" name="直線コネクタ 916">
          <a:extLst>
            <a:ext uri="{FF2B5EF4-FFF2-40B4-BE49-F238E27FC236}">
              <a16:creationId xmlns:a16="http://schemas.microsoft.com/office/drawing/2014/main" id="{00000000-0008-0000-0600-000095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8" name="フローチャート: 判断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8" name="前年度繰上充用金該当値テキスト">
          <a:extLst>
            <a:ext uri="{FF2B5EF4-FFF2-40B4-BE49-F238E27FC236}">
              <a16:creationId xmlns:a16="http://schemas.microsoft.com/office/drawing/2014/main" id="{00000000-0008-0000-0600-0000A0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30" name="テキスト ボックス 929">
          <a:extLst>
            <a:ext uri="{FF2B5EF4-FFF2-40B4-BE49-F238E27FC236}">
              <a16:creationId xmlns:a16="http://schemas.microsoft.com/office/drawing/2014/main" id="{00000000-0008-0000-0600-0000A2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7" name="正方形/長方形 936">
          <a:extLst>
            <a:ext uri="{FF2B5EF4-FFF2-40B4-BE49-F238E27FC236}">
              <a16:creationId xmlns:a16="http://schemas.microsoft.com/office/drawing/2014/main" id="{00000000-0008-0000-0600-0000A9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8" name="正方形/長方形 937">
          <a:extLst>
            <a:ext uri="{FF2B5EF4-FFF2-40B4-BE49-F238E27FC236}">
              <a16:creationId xmlns:a16="http://schemas.microsoft.com/office/drawing/2014/main" id="{00000000-0008-0000-0600-0000AA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9" name="テキスト ボックス 938">
          <a:extLst>
            <a:ext uri="{FF2B5EF4-FFF2-40B4-BE49-F238E27FC236}">
              <a16:creationId xmlns:a16="http://schemas.microsoft.com/office/drawing/2014/main" id="{00000000-0008-0000-0600-0000AB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６年度における前年度からの主な増減は、人事院勧告への対応による給与の引上げ及び会計年度任用職員への勤勉手当の支給開始等により人件費は大幅な増、障害者福祉サービスや生活保護扶助費等の増により扶助費についても増となっているが、令和５年度に消防庁舎整備事業や学校整備事業等の完了により普通建設事業費は減となっており、教育関連ネットワーク整備完了により物件費についても減となってい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令和３年度に類似団体区分が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Ⅱ-</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Ⅱ-</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３へ変更となり、令和２年度までと比較して面積が狭く人口密度が比較的高い団体が比較対象となったことから、人件費や扶助費をはじめ、いくつかの費用において類似団体より高い決算額となっている。</a:t>
          </a:r>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京都府八幡市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68,598
65,778
24.35
30,536,767
29,812,075
551,581
16,423,785
26,149,112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3.4
22.3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103124</xdr:rowOff>
    </xdr:from>
    <xdr:to>
      <xdr:col>24</xdr:col>
      <xdr:colOff>62865</xdr:colOff>
      <xdr:row>38</xdr:row>
      <xdr:rowOff>10313</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246624"/>
          <a:ext cx="1270" cy="12787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14140</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9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10313</xdr:rowOff>
    </xdr:from>
    <xdr:to>
      <xdr:col>24</xdr:col>
      <xdr:colOff>152400</xdr:colOff>
      <xdr:row>38</xdr:row>
      <xdr:rowOff>10313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25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49801</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0218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5,080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103124</xdr:rowOff>
    </xdr:from>
    <xdr:to>
      <xdr:col>24</xdr:col>
      <xdr:colOff>152400</xdr:colOff>
      <xdr:row>30</xdr:row>
      <xdr:rowOff>103124</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246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35001</xdr:rowOff>
    </xdr:from>
    <xdr:to>
      <xdr:col>24</xdr:col>
      <xdr:colOff>63500</xdr:colOff>
      <xdr:row>33</xdr:row>
      <xdr:rowOff>127813</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flipV="1">
          <a:off x="3797300" y="5692851"/>
          <a:ext cx="838200" cy="928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140936</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7023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162509</xdr:rowOff>
    </xdr:from>
    <xdr:to>
      <xdr:col>24</xdr:col>
      <xdr:colOff>114300</xdr:colOff>
      <xdr:row>35</xdr:row>
      <xdr:rowOff>92659</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5991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110439</xdr:rowOff>
    </xdr:from>
    <xdr:to>
      <xdr:col>19</xdr:col>
      <xdr:colOff>177800</xdr:colOff>
      <xdr:row>33</xdr:row>
      <xdr:rowOff>127813</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5768289"/>
          <a:ext cx="889000" cy="173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3861</xdr:rowOff>
    </xdr:from>
    <xdr:to>
      <xdr:col>20</xdr:col>
      <xdr:colOff>38100</xdr:colOff>
      <xdr:row>35</xdr:row>
      <xdr:rowOff>105461</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96588</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097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60604</xdr:rowOff>
    </xdr:from>
    <xdr:to>
      <xdr:col>15</xdr:col>
      <xdr:colOff>50800</xdr:colOff>
      <xdr:row>33</xdr:row>
      <xdr:rowOff>110439</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5718454"/>
          <a:ext cx="889000" cy="49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29007</xdr:rowOff>
    </xdr:from>
    <xdr:to>
      <xdr:col>15</xdr:col>
      <xdr:colOff>101600</xdr:colOff>
      <xdr:row>35</xdr:row>
      <xdr:rowOff>130607</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121734</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612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60604</xdr:rowOff>
    </xdr:from>
    <xdr:to>
      <xdr:col>10</xdr:col>
      <xdr:colOff>114300</xdr:colOff>
      <xdr:row>33</xdr:row>
      <xdr:rowOff>88036</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flipV="1">
          <a:off x="1130300" y="571845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16205</xdr:rowOff>
    </xdr:from>
    <xdr:to>
      <xdr:col>10</xdr:col>
      <xdr:colOff>165100</xdr:colOff>
      <xdr:row>35</xdr:row>
      <xdr:rowOff>117805</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108932</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6109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141478</xdr:rowOff>
    </xdr:from>
    <xdr:to>
      <xdr:col>6</xdr:col>
      <xdr:colOff>38100</xdr:colOff>
      <xdr:row>35</xdr:row>
      <xdr:rowOff>71628</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707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62755</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063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32</xdr:row>
      <xdr:rowOff>155651</xdr:rowOff>
    </xdr:from>
    <xdr:to>
      <xdr:col>24</xdr:col>
      <xdr:colOff>114300</xdr:colOff>
      <xdr:row>33</xdr:row>
      <xdr:rowOff>85801</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5642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7078</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54934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77013</xdr:rowOff>
    </xdr:from>
    <xdr:to>
      <xdr:col>20</xdr:col>
      <xdr:colOff>38100</xdr:colOff>
      <xdr:row>34</xdr:row>
      <xdr:rowOff>7163</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734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32</xdr:row>
      <xdr:rowOff>23690</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510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59639</xdr:rowOff>
    </xdr:from>
    <xdr:to>
      <xdr:col>15</xdr:col>
      <xdr:colOff>101600</xdr:colOff>
      <xdr:row>33</xdr:row>
      <xdr:rowOff>161239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57174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32</xdr:row>
      <xdr:rowOff>6316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5492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9804</xdr:rowOff>
    </xdr:from>
    <xdr:to>
      <xdr:col>10</xdr:col>
      <xdr:colOff>165100</xdr:colOff>
      <xdr:row>33</xdr:row>
      <xdr:rowOff>111404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5667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31</xdr:row>
      <xdr:rowOff>127931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5442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37236</xdr:rowOff>
    </xdr:from>
    <xdr:to>
      <xdr:col>6</xdr:col>
      <xdr:colOff>38100</xdr:colOff>
      <xdr:row>33</xdr:row>
      <xdr:rowOff>138836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695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31</xdr:row>
      <xdr:rowOff>155363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4703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38299</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63524</xdr:rowOff>
    </xdr:from>
    <xdr:to>
      <xdr:col>24</xdr:col>
      <xdr:colOff>62865</xdr:colOff>
      <xdr:row>58</xdr:row>
      <xdr:rowOff>64843</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07474"/>
          <a:ext cx="1270" cy="1201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68670</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12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31,461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64843</xdr:rowOff>
    </xdr:from>
    <xdr:to>
      <xdr:col>24</xdr:col>
      <xdr:colOff>152400</xdr:colOff>
      <xdr:row>58</xdr:row>
      <xdr:rowOff>64843</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089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10201</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827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215,413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63524</xdr:rowOff>
    </xdr:from>
    <xdr:to>
      <xdr:col>24</xdr:col>
      <xdr:colOff>152400</xdr:colOff>
      <xdr:row>51</xdr:row>
      <xdr:rowOff>63524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074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129661</xdr:rowOff>
    </xdr:from>
    <xdr:to>
      <xdr:col>24</xdr:col>
      <xdr:colOff>63500</xdr:colOff>
      <xdr:row>57</xdr:row>
      <xdr:rowOff>149151</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902311"/>
          <a:ext cx="838200" cy="19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128458</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5582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105581</xdr:rowOff>
    </xdr:from>
    <xdr:to>
      <xdr:col>24</xdr:col>
      <xdr:colOff>114300</xdr:colOff>
      <xdr:row>57</xdr:row>
      <xdr:rowOff>35731</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706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73491</xdr:rowOff>
    </xdr:from>
    <xdr:to>
      <xdr:col>19</xdr:col>
      <xdr:colOff>177800</xdr:colOff>
      <xdr:row>57</xdr:row>
      <xdr:rowOff>129661</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2908300" y="9331791"/>
          <a:ext cx="889000" cy="570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147800</xdr:rowOff>
    </xdr:from>
    <xdr:to>
      <xdr:col>20</xdr:col>
      <xdr:colOff>38100</xdr:colOff>
      <xdr:row>57</xdr:row>
      <xdr:rowOff>77950</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749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94477</xdr:rowOff>
    </xdr:from>
    <xdr:ext cx="534377"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530111" y="9524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73491</xdr:rowOff>
    </xdr:from>
    <xdr:to>
      <xdr:col>15</xdr:col>
      <xdr:colOff>50800</xdr:colOff>
      <xdr:row>57</xdr:row>
      <xdr:rowOff>28574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9331791"/>
          <a:ext cx="889000" cy="469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126305</xdr:rowOff>
    </xdr:from>
    <xdr:to>
      <xdr:col>15</xdr:col>
      <xdr:colOff>101600</xdr:colOff>
      <xdr:row>57</xdr:row>
      <xdr:rowOff>56455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72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47582</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8202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126226</xdr:rowOff>
    </xdr:from>
    <xdr:to>
      <xdr:col>10</xdr:col>
      <xdr:colOff>114300</xdr:colOff>
      <xdr:row>57</xdr:row>
      <xdr:rowOff>28574</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041626"/>
          <a:ext cx="889000" cy="759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121942</xdr:rowOff>
    </xdr:from>
    <xdr:to>
      <xdr:col>10</xdr:col>
      <xdr:colOff>165100</xdr:colOff>
      <xdr:row>57</xdr:row>
      <xdr:rowOff>52092</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723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68619</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498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106600</xdr:rowOff>
    </xdr:from>
    <xdr:to>
      <xdr:col>6</xdr:col>
      <xdr:colOff>38100</xdr:colOff>
      <xdr:row>53</xdr:row>
      <xdr:rowOff>36750</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02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53</xdr:row>
      <xdr:rowOff>27877</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1147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98351</xdr:rowOff>
    </xdr:from>
    <xdr:to>
      <xdr:col>24</xdr:col>
      <xdr:colOff>114300</xdr:colOff>
      <xdr:row>58</xdr:row>
      <xdr:rowOff>28501</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871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13278</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785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78861</xdr:rowOff>
    </xdr:from>
    <xdr:to>
      <xdr:col>20</xdr:col>
      <xdr:colOff>38100</xdr:colOff>
      <xdr:row>58</xdr:row>
      <xdr:rowOff>9011</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85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138</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99442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22691</xdr:rowOff>
    </xdr:from>
    <xdr:to>
      <xdr:col>15</xdr:col>
      <xdr:colOff>101600</xdr:colOff>
      <xdr:row>54</xdr:row>
      <xdr:rowOff>124291</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2809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52</xdr:row>
      <xdr:rowOff>140818</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08795" y="90562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149224</xdr:rowOff>
    </xdr:from>
    <xdr:to>
      <xdr:col>10</xdr:col>
      <xdr:colOff>165100</xdr:colOff>
      <xdr:row>57</xdr:row>
      <xdr:rowOff>79374</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75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70501</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9843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52</xdr:row>
      <xdr:rowOff>75426</xdr:rowOff>
    </xdr:from>
    <xdr:to>
      <xdr:col>6</xdr:col>
      <xdr:colOff>38100</xdr:colOff>
      <xdr:row>53</xdr:row>
      <xdr:rowOff>5576</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8990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51</xdr:row>
      <xdr:rowOff>22103</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8766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110082</xdr:rowOff>
    </xdr:from>
    <xdr:to>
      <xdr:col>24</xdr:col>
      <xdr:colOff>62865</xdr:colOff>
      <xdr:row>78</xdr:row>
      <xdr:rowOff>135621</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111582"/>
          <a:ext cx="1270" cy="13971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139448</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5125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150,446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135621</xdr:rowOff>
    </xdr:from>
    <xdr:to>
      <xdr:col>24</xdr:col>
      <xdr:colOff>152400</xdr:colOff>
      <xdr:row>78</xdr:row>
      <xdr:rowOff>135621</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5087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56759</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886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303,239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110082</xdr:rowOff>
    </xdr:from>
    <xdr:to>
      <xdr:col>24</xdr:col>
      <xdr:colOff>152400</xdr:colOff>
      <xdr:row>70</xdr:row>
      <xdr:rowOff>110082</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1115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152629</xdr:rowOff>
    </xdr:from>
    <xdr:to>
      <xdr:col>24</xdr:col>
      <xdr:colOff>63500</xdr:colOff>
      <xdr:row>75</xdr:row>
      <xdr:rowOff>106452</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2839929"/>
          <a:ext cx="838200" cy="125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98937</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576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120510</xdr:rowOff>
    </xdr:from>
    <xdr:to>
      <xdr:col>24</xdr:col>
      <xdr:colOff>114300</xdr:colOff>
      <xdr:row>76</xdr:row>
      <xdr:rowOff>50660</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79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106452</xdr:rowOff>
    </xdr:from>
    <xdr:to>
      <xdr:col>19</xdr:col>
      <xdr:colOff>177800</xdr:colOff>
      <xdr:row>76</xdr:row>
      <xdr:rowOff>35010</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965202"/>
          <a:ext cx="889000" cy="100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69816</xdr:rowOff>
    </xdr:from>
    <xdr:to>
      <xdr:col>20</xdr:col>
      <xdr:colOff>38100</xdr:colOff>
      <xdr:row>76</xdr:row>
      <xdr:rowOff>171416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100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162543</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192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145790</xdr:rowOff>
    </xdr:from>
    <xdr:to>
      <xdr:col>15</xdr:col>
      <xdr:colOff>50800</xdr:colOff>
      <xdr:row>76</xdr:row>
      <xdr:rowOff>35010</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3004540"/>
          <a:ext cx="889000" cy="60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163131</xdr:rowOff>
    </xdr:from>
    <xdr:to>
      <xdr:col>15</xdr:col>
      <xdr:colOff>101600</xdr:colOff>
      <xdr:row>77</xdr:row>
      <xdr:rowOff>93281</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193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84408</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286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145790</xdr:rowOff>
    </xdr:from>
    <xdr:to>
      <xdr:col>10</xdr:col>
      <xdr:colOff>114300</xdr:colOff>
      <xdr:row>77</xdr:row>
      <xdr:rowOff>64674</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004540"/>
          <a:ext cx="889000" cy="261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86010</xdr:rowOff>
    </xdr:from>
    <xdr:to>
      <xdr:col>10</xdr:col>
      <xdr:colOff>165100</xdr:colOff>
      <xdr:row>77</xdr:row>
      <xdr:rowOff>16160</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11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7287</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208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26346</xdr:rowOff>
    </xdr:from>
    <xdr:to>
      <xdr:col>6</xdr:col>
      <xdr:colOff>38100</xdr:colOff>
      <xdr:row>77</xdr:row>
      <xdr:rowOff>127946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227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119073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320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101829</xdr:rowOff>
    </xdr:from>
    <xdr:to>
      <xdr:col>24</xdr:col>
      <xdr:colOff>114300</xdr:colOff>
      <xdr:row>75</xdr:row>
      <xdr:rowOff>31979</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789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124706</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640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55652</xdr:rowOff>
    </xdr:from>
    <xdr:to>
      <xdr:col>20</xdr:col>
      <xdr:colOff>38100</xdr:colOff>
      <xdr:row>75</xdr:row>
      <xdr:rowOff>157252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914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2329</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6896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155660</xdr:rowOff>
    </xdr:from>
    <xdr:to>
      <xdr:col>15</xdr:col>
      <xdr:colOff>101600</xdr:colOff>
      <xdr:row>76</xdr:row>
      <xdr:rowOff>85810</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01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102337</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7896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198,949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94990</xdr:rowOff>
    </xdr:from>
    <xdr:to>
      <xdr:col>10</xdr:col>
      <xdr:colOff>165100</xdr:colOff>
      <xdr:row>76</xdr:row>
      <xdr:rowOff>25140</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953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41667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728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205,584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13874</xdr:rowOff>
    </xdr:from>
    <xdr:to>
      <xdr:col>6</xdr:col>
      <xdr:colOff>38100</xdr:colOff>
      <xdr:row>77</xdr:row>
      <xdr:rowOff>115474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215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132001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990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38,936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衛生費グラフ枠">
          <a:extLst>
            <a:ext uri="{FF2B5EF4-FFF2-40B4-BE49-F238E27FC236}">
              <a16:creationId xmlns:a16="http://schemas.microsoft.com/office/drawing/2014/main" id="{00000000-0008-0000-07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144630</xdr:rowOff>
    </xdr:from>
    <xdr:to>
      <xdr:col>24</xdr:col>
      <xdr:colOff>62865</xdr:colOff>
      <xdr:row>98</xdr:row>
      <xdr:rowOff>127874</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flipV="1">
          <a:off x="4633595" y="15403680"/>
          <a:ext cx="1270" cy="15262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131701</xdr:rowOff>
    </xdr:from>
    <xdr:ext cx="534377" cy="259045"/>
    <xdr:sp macro="" textlink="">
      <xdr:nvSpPr>
        <xdr:cNvPr id="227" name="衛生費最小値テキスト">
          <a:extLst>
            <a:ext uri="{FF2B5EF4-FFF2-40B4-BE49-F238E27FC236}">
              <a16:creationId xmlns:a16="http://schemas.microsoft.com/office/drawing/2014/main" id="{00000000-0008-0000-0700-0000E3000000}"/>
            </a:ext>
          </a:extLst>
        </xdr:cNvPr>
        <xdr:cNvSpPr txBox="1"/>
      </xdr:nvSpPr>
      <xdr:spPr>
        <a:xfrm>
          <a:off x="4686300" y="16933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127874</xdr:rowOff>
    </xdr:from>
    <xdr:to>
      <xdr:col>24</xdr:col>
      <xdr:colOff>152400</xdr:colOff>
      <xdr:row>98</xdr:row>
      <xdr:rowOff>127874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6929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91307</xdr:rowOff>
    </xdr:from>
    <xdr:ext cx="599010" cy="259045"/>
    <xdr:sp macro="" textlink="">
      <xdr:nvSpPr>
        <xdr:cNvPr id="229" name="衛生費最大値テキスト">
          <a:extLst>
            <a:ext uri="{FF2B5EF4-FFF2-40B4-BE49-F238E27FC236}">
              <a16:creationId xmlns:a16="http://schemas.microsoft.com/office/drawing/2014/main" id="{00000000-0008-0000-0700-0000E5000000}"/>
            </a:ext>
          </a:extLst>
        </xdr:cNvPr>
        <xdr:cNvSpPr txBox="1"/>
      </xdr:nvSpPr>
      <xdr:spPr>
        <a:xfrm>
          <a:off x="4686300" y="15178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423,706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89</xdr:row>
      <xdr:rowOff>144630</xdr:rowOff>
    </xdr:from>
    <xdr:to>
      <xdr:col>24</xdr:col>
      <xdr:colOff>152400</xdr:colOff>
      <xdr:row>89</xdr:row>
      <xdr:rowOff>144630</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54036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77064</xdr:rowOff>
    </xdr:from>
    <xdr:to>
      <xdr:col>24</xdr:col>
      <xdr:colOff>63500</xdr:colOff>
      <xdr:row>98</xdr:row>
      <xdr:rowOff>88143</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a:off x="3797300" y="16879164"/>
          <a:ext cx="838200" cy="11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14964</xdr:rowOff>
    </xdr:from>
    <xdr:ext cx="534377" cy="259045"/>
    <xdr:sp macro="" textlink="">
      <xdr:nvSpPr>
        <xdr:cNvPr id="232" name="衛生費平均値テキスト">
          <a:extLst>
            <a:ext uri="{FF2B5EF4-FFF2-40B4-BE49-F238E27FC236}">
              <a16:creationId xmlns:a16="http://schemas.microsoft.com/office/drawing/2014/main" id="{00000000-0008-0000-0700-0000E8000000}"/>
            </a:ext>
          </a:extLst>
        </xdr:cNvPr>
        <xdr:cNvSpPr txBox="1"/>
      </xdr:nvSpPr>
      <xdr:spPr>
        <a:xfrm>
          <a:off x="4686300" y="1664561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163537</xdr:rowOff>
    </xdr:from>
    <xdr:to>
      <xdr:col>24</xdr:col>
      <xdr:colOff>114300</xdr:colOff>
      <xdr:row>98</xdr:row>
      <xdr:rowOff>93687</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4584700" y="167941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77064</xdr:rowOff>
    </xdr:from>
    <xdr:to>
      <xdr:col>19</xdr:col>
      <xdr:colOff>177800</xdr:colOff>
      <xdr:row>98</xdr:row>
      <xdr:rowOff>78298</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flipV="1">
          <a:off x="2908300" y="16879164"/>
          <a:ext cx="889000" cy="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98</xdr:row>
      <xdr:rowOff>908</xdr:rowOff>
    </xdr:from>
    <xdr:to>
      <xdr:col>20</xdr:col>
      <xdr:colOff>38100</xdr:colOff>
      <xdr:row>98</xdr:row>
      <xdr:rowOff>102508</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3746500" y="16803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119035</xdr:rowOff>
    </xdr:from>
    <xdr:ext cx="534377" cy="259045"/>
    <xdr:sp macro="" textlink="">
      <xdr:nvSpPr>
        <xdr:cNvPr id="236" name="テキスト ボックス 235">
          <a:extLst>
            <a:ext uri="{FF2B5EF4-FFF2-40B4-BE49-F238E27FC236}">
              <a16:creationId xmlns:a16="http://schemas.microsoft.com/office/drawing/2014/main" id="{00000000-0008-0000-0700-0000EC000000}"/>
            </a:ext>
          </a:extLst>
        </xdr:cNvPr>
        <xdr:cNvSpPr txBox="1"/>
      </xdr:nvSpPr>
      <xdr:spPr>
        <a:xfrm>
          <a:off x="3530111" y="165782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78298</xdr:rowOff>
    </xdr:from>
    <xdr:to>
      <xdr:col>15</xdr:col>
      <xdr:colOff>50800</xdr:colOff>
      <xdr:row>98</xdr:row>
      <xdr:rowOff>82989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flipV="1">
          <a:off x="2019300" y="16880398"/>
          <a:ext cx="889000" cy="4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165610</xdr:rowOff>
    </xdr:from>
    <xdr:to>
      <xdr:col>15</xdr:col>
      <xdr:colOff>101600</xdr:colOff>
      <xdr:row>98</xdr:row>
      <xdr:rowOff>95760</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2857500" y="16796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112287</xdr:rowOff>
    </xdr:from>
    <xdr:ext cx="534377" cy="259045"/>
    <xdr:sp macro="" textlink="">
      <xdr:nvSpPr>
        <xdr:cNvPr id="239" name="テキスト ボックス 238">
          <a:extLst>
            <a:ext uri="{FF2B5EF4-FFF2-40B4-BE49-F238E27FC236}">
              <a16:creationId xmlns:a16="http://schemas.microsoft.com/office/drawing/2014/main" id="{00000000-0008-0000-0700-0000EF000000}"/>
            </a:ext>
          </a:extLst>
        </xdr:cNvPr>
        <xdr:cNvSpPr txBox="1"/>
      </xdr:nvSpPr>
      <xdr:spPr>
        <a:xfrm>
          <a:off x="2641111" y="16571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82989</xdr:rowOff>
    </xdr:from>
    <xdr:to>
      <xdr:col>10</xdr:col>
      <xdr:colOff>114300</xdr:colOff>
      <xdr:row>98</xdr:row>
      <xdr:rowOff>110249</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1130300" y="16885089"/>
          <a:ext cx="889000" cy="27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170910</xdr:rowOff>
    </xdr:from>
    <xdr:to>
      <xdr:col>10</xdr:col>
      <xdr:colOff>165100</xdr:colOff>
      <xdr:row>98</xdr:row>
      <xdr:rowOff>101060</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968500" y="16801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117587</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1752111" y="16576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160844</xdr:rowOff>
    </xdr:from>
    <xdr:to>
      <xdr:col>6</xdr:col>
      <xdr:colOff>38100</xdr:colOff>
      <xdr:row>98</xdr:row>
      <xdr:rowOff>90994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079500" y="1679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107521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863111" y="165667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37343</xdr:rowOff>
    </xdr:from>
    <xdr:to>
      <xdr:col>24</xdr:col>
      <xdr:colOff>114300</xdr:colOff>
      <xdr:row>98</xdr:row>
      <xdr:rowOff>138943</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4584700" y="16839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141965</xdr:rowOff>
    </xdr:from>
    <xdr:ext cx="534377" cy="259045"/>
    <xdr:sp macro="" textlink="">
      <xdr:nvSpPr>
        <xdr:cNvPr id="251" name="衛生費該当値テキスト">
          <a:extLst>
            <a:ext uri="{FF2B5EF4-FFF2-40B4-BE49-F238E27FC236}">
              <a16:creationId xmlns:a16="http://schemas.microsoft.com/office/drawing/2014/main" id="{00000000-0008-0000-0700-0000FB000000}"/>
            </a:ext>
          </a:extLst>
        </xdr:cNvPr>
        <xdr:cNvSpPr txBox="1"/>
      </xdr:nvSpPr>
      <xdr:spPr>
        <a:xfrm>
          <a:off x="4686300" y="167726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26264</xdr:rowOff>
    </xdr:from>
    <xdr:to>
      <xdr:col>20</xdr:col>
      <xdr:colOff>38100</xdr:colOff>
      <xdr:row>98</xdr:row>
      <xdr:rowOff>127864</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3746500" y="16828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118991</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3530111" y="16921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27498</xdr:rowOff>
    </xdr:from>
    <xdr:to>
      <xdr:col>15</xdr:col>
      <xdr:colOff>101600</xdr:colOff>
      <xdr:row>98</xdr:row>
      <xdr:rowOff>129098</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2857500" y="168295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120225</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2641111" y="16922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32189</xdr:rowOff>
    </xdr:from>
    <xdr:to>
      <xdr:col>10</xdr:col>
      <xdr:colOff>165100</xdr:colOff>
      <xdr:row>98</xdr:row>
      <xdr:rowOff>133789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968500" y="16834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124916</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1752111" y="16927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59449</xdr:rowOff>
    </xdr:from>
    <xdr:to>
      <xdr:col>6</xdr:col>
      <xdr:colOff>38100</xdr:colOff>
      <xdr:row>98</xdr:row>
      <xdr:rowOff>161049</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079500" y="16861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152176</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863111" y="16954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7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id="{00000000-0008-0000-07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2" name="労働費グラフ枠">
          <a:extLst>
            <a:ext uri="{FF2B5EF4-FFF2-40B4-BE49-F238E27FC236}">
              <a16:creationId xmlns:a16="http://schemas.microsoft.com/office/drawing/2014/main" id="{00000000-0008-0000-0700-00001A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153797</xdr:rowOff>
    </xdr:from>
    <xdr:to>
      <xdr:col>54</xdr:col>
      <xdr:colOff>189865</xdr:colOff>
      <xdr:row>39</xdr:row>
      <xdr:rowOff>44450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flipV="1">
          <a:off x="10475595" y="5297297"/>
          <a:ext cx="1270" cy="14337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4" name="労働費最小値テキスト">
          <a:extLst>
            <a:ext uri="{FF2B5EF4-FFF2-40B4-BE49-F238E27FC236}">
              <a16:creationId xmlns:a16="http://schemas.microsoft.com/office/drawing/2014/main" id="{00000000-0008-0000-0700-00001C010000}"/>
            </a:ext>
          </a:extLst>
        </xdr:cNvPr>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100474</xdr:rowOff>
    </xdr:from>
    <xdr:ext cx="534377" cy="259045"/>
    <xdr:sp macro="" textlink="">
      <xdr:nvSpPr>
        <xdr:cNvPr id="286" name="労働費最大値テキスト">
          <a:extLst>
            <a:ext uri="{FF2B5EF4-FFF2-40B4-BE49-F238E27FC236}">
              <a16:creationId xmlns:a16="http://schemas.microsoft.com/office/drawing/2014/main" id="{00000000-0008-0000-0700-00001E010000}"/>
            </a:ext>
          </a:extLst>
        </xdr:cNvPr>
        <xdr:cNvSpPr txBox="1"/>
      </xdr:nvSpPr>
      <xdr:spPr>
        <a:xfrm>
          <a:off x="10528300" y="5072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153797</xdr:rowOff>
    </xdr:from>
    <xdr:to>
      <xdr:col>55</xdr:col>
      <xdr:colOff>88900</xdr:colOff>
      <xdr:row>30</xdr:row>
      <xdr:rowOff>153797</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10388600" y="529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169291</xdr:rowOff>
    </xdr:from>
    <xdr:to>
      <xdr:col>55</xdr:col>
      <xdr:colOff>0</xdr:colOff>
      <xdr:row>39</xdr:row>
      <xdr:rowOff>27813</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flipV="1">
          <a:off x="9639300" y="6684391"/>
          <a:ext cx="838200" cy="29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103649</xdr:rowOff>
    </xdr:from>
    <xdr:ext cx="378565" cy="259045"/>
    <xdr:sp macro="" textlink="">
      <xdr:nvSpPr>
        <xdr:cNvPr id="289" name="労働費平均値テキスト">
          <a:extLst>
            <a:ext uri="{FF2B5EF4-FFF2-40B4-BE49-F238E27FC236}">
              <a16:creationId xmlns:a16="http://schemas.microsoft.com/office/drawing/2014/main" id="{00000000-0008-0000-0700-000021010000}"/>
            </a:ext>
          </a:extLst>
        </xdr:cNvPr>
        <xdr:cNvSpPr txBox="1"/>
      </xdr:nvSpPr>
      <xdr:spPr>
        <a:xfrm>
          <a:off x="10528300" y="6447299"/>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80772</xdr:rowOff>
    </xdr:from>
    <xdr:to>
      <xdr:col>55</xdr:col>
      <xdr:colOff>50800</xdr:colOff>
      <xdr:row>39</xdr:row>
      <xdr:rowOff>10922</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10426700" y="6595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27813</xdr:rowOff>
    </xdr:from>
    <xdr:to>
      <xdr:col>50</xdr:col>
      <xdr:colOff>114300</xdr:colOff>
      <xdr:row>39</xdr:row>
      <xdr:rowOff>28321</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8750300" y="6714363"/>
          <a:ext cx="889000" cy="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91313</xdr:rowOff>
    </xdr:from>
    <xdr:to>
      <xdr:col>50</xdr:col>
      <xdr:colOff>165100</xdr:colOff>
      <xdr:row>39</xdr:row>
      <xdr:rowOff>21463</xdr:rowOff>
    </xdr:to>
    <xdr:sp macro="" textlink="">
      <xdr:nvSpPr>
        <xdr:cNvPr id="292" name="フローチャート: 判断 291">
          <a:extLst>
            <a:ext uri="{FF2B5EF4-FFF2-40B4-BE49-F238E27FC236}">
              <a16:creationId xmlns:a16="http://schemas.microsoft.com/office/drawing/2014/main" id="{00000000-0008-0000-0700-000024010000}"/>
            </a:ext>
          </a:extLst>
        </xdr:cNvPr>
        <xdr:cNvSpPr/>
      </xdr:nvSpPr>
      <xdr:spPr>
        <a:xfrm>
          <a:off x="9588500" y="66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37</xdr:row>
      <xdr:rowOff>37990</xdr:rowOff>
    </xdr:from>
    <xdr:ext cx="378565" cy="259045"/>
    <xdr:sp macro="" textlink="">
      <xdr:nvSpPr>
        <xdr:cNvPr id="293" name="テキスト ボックス 292">
          <a:extLst>
            <a:ext uri="{FF2B5EF4-FFF2-40B4-BE49-F238E27FC236}">
              <a16:creationId xmlns:a16="http://schemas.microsoft.com/office/drawing/2014/main" id="{00000000-0008-0000-0700-000025010000}"/>
            </a:ext>
          </a:extLst>
        </xdr:cNvPr>
        <xdr:cNvSpPr txBox="1"/>
      </xdr:nvSpPr>
      <xdr:spPr>
        <a:xfrm>
          <a:off x="9450017" y="63816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28321</xdr:rowOff>
    </xdr:from>
    <xdr:to>
      <xdr:col>45</xdr:col>
      <xdr:colOff>177800</xdr:colOff>
      <xdr:row>39</xdr:row>
      <xdr:rowOff>28448</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flipV="1">
          <a:off x="7861300" y="6714871"/>
          <a:ext cx="889000" cy="1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92456</xdr:rowOff>
    </xdr:from>
    <xdr:to>
      <xdr:col>46</xdr:col>
      <xdr:colOff>38100</xdr:colOff>
      <xdr:row>39</xdr:row>
      <xdr:rowOff>22606</xdr:rowOff>
    </xdr:to>
    <xdr:sp macro="" textlink="">
      <xdr:nvSpPr>
        <xdr:cNvPr id="295" name="フローチャート: 判断 294">
          <a:extLst>
            <a:ext uri="{FF2B5EF4-FFF2-40B4-BE49-F238E27FC236}">
              <a16:creationId xmlns:a16="http://schemas.microsoft.com/office/drawing/2014/main" id="{00000000-0008-0000-0700-000027010000}"/>
            </a:ext>
          </a:extLst>
        </xdr:cNvPr>
        <xdr:cNvSpPr/>
      </xdr:nvSpPr>
      <xdr:spPr>
        <a:xfrm>
          <a:off x="8699500" y="660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39133</xdr:rowOff>
    </xdr:from>
    <xdr:ext cx="378565" cy="259045"/>
    <xdr:sp macro="" textlink="">
      <xdr:nvSpPr>
        <xdr:cNvPr id="296" name="テキスト ボックス 295">
          <a:extLst>
            <a:ext uri="{FF2B5EF4-FFF2-40B4-BE49-F238E27FC236}">
              <a16:creationId xmlns:a16="http://schemas.microsoft.com/office/drawing/2014/main" id="{00000000-0008-0000-0700-000028010000}"/>
            </a:ext>
          </a:extLst>
        </xdr:cNvPr>
        <xdr:cNvSpPr txBox="1"/>
      </xdr:nvSpPr>
      <xdr:spPr>
        <a:xfrm>
          <a:off x="8561017" y="63827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28448</xdr:rowOff>
    </xdr:from>
    <xdr:to>
      <xdr:col>41</xdr:col>
      <xdr:colOff>50800</xdr:colOff>
      <xdr:row>39</xdr:row>
      <xdr:rowOff>29210</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flipV="1">
          <a:off x="6972300" y="6714998"/>
          <a:ext cx="889000" cy="7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90170</xdr:rowOff>
    </xdr:from>
    <xdr:to>
      <xdr:col>41</xdr:col>
      <xdr:colOff>101600</xdr:colOff>
      <xdr:row>39</xdr:row>
      <xdr:rowOff>20320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7810500" y="660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37</xdr:row>
      <xdr:rowOff>36847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7672017" y="63804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48895</xdr:rowOff>
    </xdr:from>
    <xdr:to>
      <xdr:col>36</xdr:col>
      <xdr:colOff>165100</xdr:colOff>
      <xdr:row>38</xdr:row>
      <xdr:rowOff>150495</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6921500" y="6563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167022</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6783017" y="63392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118491</xdr:rowOff>
    </xdr:from>
    <xdr:to>
      <xdr:col>55</xdr:col>
      <xdr:colOff>50800</xdr:colOff>
      <xdr:row>39</xdr:row>
      <xdr:rowOff>48641</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10426700" y="6633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59199</xdr:rowOff>
    </xdr:from>
    <xdr:ext cx="378565" cy="259045"/>
    <xdr:sp macro="" textlink="">
      <xdr:nvSpPr>
        <xdr:cNvPr id="308" name="労働費該当値テキスト">
          <a:extLst>
            <a:ext uri="{FF2B5EF4-FFF2-40B4-BE49-F238E27FC236}">
              <a16:creationId xmlns:a16="http://schemas.microsoft.com/office/drawing/2014/main" id="{00000000-0008-0000-0700-000034010000}"/>
            </a:ext>
          </a:extLst>
        </xdr:cNvPr>
        <xdr:cNvSpPr txBox="1"/>
      </xdr:nvSpPr>
      <xdr:spPr>
        <a:xfrm>
          <a:off x="10528300" y="65742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148463</xdr:rowOff>
    </xdr:from>
    <xdr:to>
      <xdr:col>50</xdr:col>
      <xdr:colOff>165100</xdr:colOff>
      <xdr:row>39</xdr:row>
      <xdr:rowOff>78613</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9588500" y="666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69740</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50017" y="67562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148971</xdr:rowOff>
    </xdr:from>
    <xdr:to>
      <xdr:col>46</xdr:col>
      <xdr:colOff>38100</xdr:colOff>
      <xdr:row>39</xdr:row>
      <xdr:rowOff>79121</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8699500" y="6664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70248</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61017" y="67567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149098</xdr:rowOff>
    </xdr:from>
    <xdr:to>
      <xdr:col>41</xdr:col>
      <xdr:colOff>101600</xdr:colOff>
      <xdr:row>39</xdr:row>
      <xdr:rowOff>79248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7810500" y="66641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70375</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7672017" y="67569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149860</xdr:rowOff>
    </xdr:from>
    <xdr:to>
      <xdr:col>36</xdr:col>
      <xdr:colOff>165100</xdr:colOff>
      <xdr:row>39</xdr:row>
      <xdr:rowOff>80010</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6921500" y="6664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71137</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6783017" y="675768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5" name="テキスト ボックス 324">
          <a:extLst>
            <a:ext uri="{FF2B5EF4-FFF2-40B4-BE49-F238E27FC236}">
              <a16:creationId xmlns:a16="http://schemas.microsoft.com/office/drawing/2014/main" id="{00000000-0008-0000-0700-000045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6" name="直線コネクタ 325">
          <a:extLst>
            <a:ext uri="{FF2B5EF4-FFF2-40B4-BE49-F238E27FC236}">
              <a16:creationId xmlns:a16="http://schemas.microsoft.com/office/drawing/2014/main" id="{00000000-0008-0000-0700-000046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136309</xdr:rowOff>
    </xdr:from>
    <xdr:to>
      <xdr:col>54</xdr:col>
      <xdr:colOff>189865</xdr:colOff>
      <xdr:row>59</xdr:row>
      <xdr:rowOff>40183</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708809"/>
          <a:ext cx="1270" cy="14469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44010</xdr:rowOff>
    </xdr:from>
    <xdr:ext cx="378565"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101595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40183</xdr:rowOff>
    </xdr:from>
    <xdr:to>
      <xdr:col>55</xdr:col>
      <xdr:colOff>88900</xdr:colOff>
      <xdr:row>59</xdr:row>
      <xdr:rowOff>40183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101557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82986</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84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38,089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136309</xdr:rowOff>
    </xdr:from>
    <xdr:to>
      <xdr:col>55</xdr:col>
      <xdr:colOff>88900</xdr:colOff>
      <xdr:row>50</xdr:row>
      <xdr:rowOff>136309</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7088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84493</xdr:rowOff>
    </xdr:from>
    <xdr:to>
      <xdr:col>55</xdr:col>
      <xdr:colOff>0</xdr:colOff>
      <xdr:row>58</xdr:row>
      <xdr:rowOff>96913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9639300" y="10028593"/>
          <a:ext cx="838200" cy="1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129188</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73038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106311</xdr:rowOff>
    </xdr:from>
    <xdr:to>
      <xdr:col>55</xdr:col>
      <xdr:colOff>50800</xdr:colOff>
      <xdr:row>58</xdr:row>
      <xdr:rowOff>36461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878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84493</xdr:rowOff>
    </xdr:from>
    <xdr:to>
      <xdr:col>50</xdr:col>
      <xdr:colOff>114300</xdr:colOff>
      <xdr:row>58</xdr:row>
      <xdr:rowOff>90284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8750300" y="10028593"/>
          <a:ext cx="889000" cy="5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96253</xdr:rowOff>
    </xdr:from>
    <xdr:to>
      <xdr:col>50</xdr:col>
      <xdr:colOff>165100</xdr:colOff>
      <xdr:row>58</xdr:row>
      <xdr:rowOff>26403</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42930</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644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90284</xdr:rowOff>
    </xdr:from>
    <xdr:to>
      <xdr:col>45</xdr:col>
      <xdr:colOff>177800</xdr:colOff>
      <xdr:row>58</xdr:row>
      <xdr:rowOff>105829</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10034384"/>
          <a:ext cx="889000" cy="155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98387</xdr:rowOff>
    </xdr:from>
    <xdr:to>
      <xdr:col>46</xdr:col>
      <xdr:colOff>38100</xdr:colOff>
      <xdr:row>58</xdr:row>
      <xdr:rowOff>28537</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45064</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64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99199</xdr:rowOff>
    </xdr:from>
    <xdr:to>
      <xdr:col>41</xdr:col>
      <xdr:colOff>50800</xdr:colOff>
      <xdr:row>58</xdr:row>
      <xdr:rowOff>105829</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10043299"/>
          <a:ext cx="889000" cy="6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90653</xdr:rowOff>
    </xdr:from>
    <xdr:to>
      <xdr:col>41</xdr:col>
      <xdr:colOff>101600</xdr:colOff>
      <xdr:row>58</xdr:row>
      <xdr:rowOff>20803</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37330</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53</xdr:row>
      <xdr:rowOff>98463</xdr:rowOff>
    </xdr:from>
    <xdr:to>
      <xdr:col>36</xdr:col>
      <xdr:colOff>165100</xdr:colOff>
      <xdr:row>54</xdr:row>
      <xdr:rowOff>28613</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18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45140</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8960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46113</xdr:rowOff>
    </xdr:from>
    <xdr:to>
      <xdr:col>55</xdr:col>
      <xdr:colOff>50800</xdr:colOff>
      <xdr:row>58</xdr:row>
      <xdr:rowOff>147713</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990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132490</xdr:rowOff>
    </xdr:from>
    <xdr:ext cx="469744"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905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33693</xdr:rowOff>
    </xdr:from>
    <xdr:to>
      <xdr:col>50</xdr:col>
      <xdr:colOff>165100</xdr:colOff>
      <xdr:row>58</xdr:row>
      <xdr:rowOff>135293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977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126420</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04428" y="100705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39484</xdr:rowOff>
    </xdr:from>
    <xdr:to>
      <xdr:col>46</xdr:col>
      <xdr:colOff>38100</xdr:colOff>
      <xdr:row>58</xdr:row>
      <xdr:rowOff>141084</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983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132211</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15428" y="100763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55029</xdr:rowOff>
    </xdr:from>
    <xdr:to>
      <xdr:col>41</xdr:col>
      <xdr:colOff>101600</xdr:colOff>
      <xdr:row>58</xdr:row>
      <xdr:rowOff>156629</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999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147756</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26428" y="10091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48399</xdr:rowOff>
    </xdr:from>
    <xdr:to>
      <xdr:col>36</xdr:col>
      <xdr:colOff>165100</xdr:colOff>
      <xdr:row>58</xdr:row>
      <xdr:rowOff>149999</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992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141126</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37428" y="100852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a:extLst>
            <a:ext uri="{FF2B5EF4-FFF2-40B4-BE49-F238E27FC236}">
              <a16:creationId xmlns:a16="http://schemas.microsoft.com/office/drawing/2014/main" id="{00000000-0008-0000-0700-00008C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8636</xdr:rowOff>
    </xdr:from>
    <xdr:to>
      <xdr:col>54</xdr:col>
      <xdr:colOff>189865</xdr:colOff>
      <xdr:row>79</xdr:row>
      <xdr:rowOff>15342</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10475595" y="12010136"/>
          <a:ext cx="1270" cy="15497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19169</xdr:rowOff>
    </xdr:from>
    <xdr:ext cx="378565" cy="259045"/>
    <xdr:sp macro="" textlink="">
      <xdr:nvSpPr>
        <xdr:cNvPr id="398" name="商工費最小値テキスト">
          <a:extLst>
            <a:ext uri="{FF2B5EF4-FFF2-40B4-BE49-F238E27FC236}">
              <a16:creationId xmlns:a16="http://schemas.microsoft.com/office/drawing/2014/main" id="{00000000-0008-0000-0700-00008E010000}"/>
            </a:ext>
          </a:extLst>
        </xdr:cNvPr>
        <xdr:cNvSpPr txBox="1"/>
      </xdr:nvSpPr>
      <xdr:spPr>
        <a:xfrm>
          <a:off x="10528300" y="13563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15342</xdr:rowOff>
    </xdr:from>
    <xdr:to>
      <xdr:col>55</xdr:col>
      <xdr:colOff>88900</xdr:colOff>
      <xdr:row>79</xdr:row>
      <xdr:rowOff>15342</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10388600" y="135598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126763</xdr:rowOff>
    </xdr:from>
    <xdr:ext cx="534377" cy="259045"/>
    <xdr:sp macro="" textlink="">
      <xdr:nvSpPr>
        <xdr:cNvPr id="400" name="商工費最大値テキスト">
          <a:extLst>
            <a:ext uri="{FF2B5EF4-FFF2-40B4-BE49-F238E27FC236}">
              <a16:creationId xmlns:a16="http://schemas.microsoft.com/office/drawing/2014/main" id="{00000000-0008-0000-0700-000090010000}"/>
            </a:ext>
          </a:extLst>
        </xdr:cNvPr>
        <xdr:cNvSpPr txBox="1"/>
      </xdr:nvSpPr>
      <xdr:spPr>
        <a:xfrm>
          <a:off x="10528300" y="11785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41,440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8636</xdr:rowOff>
    </xdr:from>
    <xdr:to>
      <xdr:col>55</xdr:col>
      <xdr:colOff>88900</xdr:colOff>
      <xdr:row>70</xdr:row>
      <xdr:rowOff>8636</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20101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121946</xdr:rowOff>
    </xdr:from>
    <xdr:to>
      <xdr:col>55</xdr:col>
      <xdr:colOff>0</xdr:colOff>
      <xdr:row>78</xdr:row>
      <xdr:rowOff>122555</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flipV="1">
          <a:off x="9639300" y="13495046"/>
          <a:ext cx="838200" cy="6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58627</xdr:rowOff>
    </xdr:from>
    <xdr:ext cx="469744" cy="259045"/>
    <xdr:sp macro="" textlink="">
      <xdr:nvSpPr>
        <xdr:cNvPr id="403" name="商工費平均値テキスト">
          <a:extLst>
            <a:ext uri="{FF2B5EF4-FFF2-40B4-BE49-F238E27FC236}">
              <a16:creationId xmlns:a16="http://schemas.microsoft.com/office/drawing/2014/main" id="{00000000-0008-0000-0700-000093010000}"/>
            </a:ext>
          </a:extLst>
        </xdr:cNvPr>
        <xdr:cNvSpPr txBox="1"/>
      </xdr:nvSpPr>
      <xdr:spPr>
        <a:xfrm>
          <a:off x="10528300" y="1308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35750</xdr:rowOff>
    </xdr:from>
    <xdr:to>
      <xdr:col>55</xdr:col>
      <xdr:colOff>50800</xdr:colOff>
      <xdr:row>77</xdr:row>
      <xdr:rowOff>137350</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10426700" y="1323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122555</xdr:rowOff>
    </xdr:from>
    <xdr:to>
      <xdr:col>50</xdr:col>
      <xdr:colOff>114300</xdr:colOff>
      <xdr:row>78</xdr:row>
      <xdr:rowOff>127242</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8750300" y="13495655"/>
          <a:ext cx="889000" cy="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28397</xdr:rowOff>
    </xdr:from>
    <xdr:to>
      <xdr:col>50</xdr:col>
      <xdr:colOff>165100</xdr:colOff>
      <xdr:row>77</xdr:row>
      <xdr:rowOff>129997</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9588500" y="1323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75</xdr:row>
      <xdr:rowOff>146524</xdr:rowOff>
    </xdr:from>
    <xdr:ext cx="469744"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9404428" y="13005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31114</xdr:rowOff>
    </xdr:from>
    <xdr:to>
      <xdr:col>45</xdr:col>
      <xdr:colOff>177800</xdr:colOff>
      <xdr:row>78</xdr:row>
      <xdr:rowOff>127242</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7861300" y="13404214"/>
          <a:ext cx="889000" cy="96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128181</xdr:rowOff>
    </xdr:from>
    <xdr:to>
      <xdr:col>46</xdr:col>
      <xdr:colOff>38100</xdr:colOff>
      <xdr:row>77</xdr:row>
      <xdr:rowOff>58331</xdr:rowOff>
    </xdr:to>
    <xdr:sp macro="" textlink="">
      <xdr:nvSpPr>
        <xdr:cNvPr id="409" name="フローチャート: 判断 408">
          <a:extLst>
            <a:ext uri="{FF2B5EF4-FFF2-40B4-BE49-F238E27FC236}">
              <a16:creationId xmlns:a16="http://schemas.microsoft.com/office/drawing/2014/main" id="{00000000-0008-0000-0700-000099010000}"/>
            </a:ext>
          </a:extLst>
        </xdr:cNvPr>
        <xdr:cNvSpPr/>
      </xdr:nvSpPr>
      <xdr:spPr>
        <a:xfrm>
          <a:off x="8699500" y="13158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74858</xdr:rowOff>
    </xdr:from>
    <xdr:ext cx="469744"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15428" y="12933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135013</xdr:rowOff>
    </xdr:from>
    <xdr:to>
      <xdr:col>41</xdr:col>
      <xdr:colOff>50800</xdr:colOff>
      <xdr:row>78</xdr:row>
      <xdr:rowOff>31114</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6972300" y="13336663"/>
          <a:ext cx="889000" cy="675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129400</xdr:rowOff>
    </xdr:from>
    <xdr:to>
      <xdr:col>41</xdr:col>
      <xdr:colOff>101600</xdr:colOff>
      <xdr:row>77</xdr:row>
      <xdr:rowOff>59550</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7810500" y="131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76078</xdr:rowOff>
    </xdr:from>
    <xdr:ext cx="469744"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26428" y="129348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74</xdr:row>
      <xdr:rowOff>8395</xdr:rowOff>
    </xdr:from>
    <xdr:to>
      <xdr:col>36</xdr:col>
      <xdr:colOff>165100</xdr:colOff>
      <xdr:row>74</xdr:row>
      <xdr:rowOff>109995</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6921500" y="12695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72</xdr:row>
      <xdr:rowOff>126522</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6705111" y="12470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71146</xdr:rowOff>
    </xdr:from>
    <xdr:to>
      <xdr:col>55</xdr:col>
      <xdr:colOff>50800</xdr:colOff>
      <xdr:row>79</xdr:row>
      <xdr:rowOff>1296</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10426700" y="13444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157523</xdr:rowOff>
    </xdr:from>
    <xdr:ext cx="469744" cy="259045"/>
    <xdr:sp macro="" textlink="">
      <xdr:nvSpPr>
        <xdr:cNvPr id="422" name="商工費該当値テキスト">
          <a:extLst>
            <a:ext uri="{FF2B5EF4-FFF2-40B4-BE49-F238E27FC236}">
              <a16:creationId xmlns:a16="http://schemas.microsoft.com/office/drawing/2014/main" id="{00000000-0008-0000-0700-0000A6010000}"/>
            </a:ext>
          </a:extLst>
        </xdr:cNvPr>
        <xdr:cNvSpPr txBox="1"/>
      </xdr:nvSpPr>
      <xdr:spPr>
        <a:xfrm>
          <a:off x="10528300" y="13359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71755</xdr:rowOff>
    </xdr:from>
    <xdr:to>
      <xdr:col>50</xdr:col>
      <xdr:colOff>165100</xdr:colOff>
      <xdr:row>79</xdr:row>
      <xdr:rowOff>1905</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9588500" y="13444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164482</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04428" y="13537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76442</xdr:rowOff>
    </xdr:from>
    <xdr:to>
      <xdr:col>46</xdr:col>
      <xdr:colOff>38100</xdr:colOff>
      <xdr:row>79</xdr:row>
      <xdr:rowOff>6592</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8699500" y="13449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169169</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15428" y="13542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151764</xdr:rowOff>
    </xdr:from>
    <xdr:to>
      <xdr:col>41</xdr:col>
      <xdr:colOff>101600</xdr:colOff>
      <xdr:row>78</xdr:row>
      <xdr:rowOff>81914</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7810500" y="1335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73041</xdr:rowOff>
    </xdr:from>
    <xdr:ext cx="469744"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7626428" y="13446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84213</xdr:rowOff>
    </xdr:from>
    <xdr:to>
      <xdr:col>36</xdr:col>
      <xdr:colOff>165100</xdr:colOff>
      <xdr:row>78</xdr:row>
      <xdr:rowOff>14363</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6921500" y="13285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5490</xdr:rowOff>
    </xdr:from>
    <xdr:ext cx="469744"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6737428" y="13378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a:extLst>
            <a:ext uri="{FF2B5EF4-FFF2-40B4-BE49-F238E27FC236}">
              <a16:creationId xmlns:a16="http://schemas.microsoft.com/office/drawing/2014/main" id="{00000000-0008-0000-0700-0000B7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a:extLst>
            <a:ext uri="{FF2B5EF4-FFF2-40B4-BE49-F238E27FC236}">
              <a16:creationId xmlns:a16="http://schemas.microsoft.com/office/drawing/2014/main" id="{00000000-0008-0000-0700-0000B8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土木費グラフ枠">
          <a:extLst>
            <a:ext uri="{FF2B5EF4-FFF2-40B4-BE49-F238E27FC236}">
              <a16:creationId xmlns:a16="http://schemas.microsoft.com/office/drawing/2014/main" id="{00000000-0008-0000-07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138176</xdr:rowOff>
    </xdr:from>
    <xdr:to>
      <xdr:col>54</xdr:col>
      <xdr:colOff>189865</xdr:colOff>
      <xdr:row>99</xdr:row>
      <xdr:rowOff>104857</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10475595" y="15568676"/>
          <a:ext cx="1270" cy="15097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108684</xdr:rowOff>
    </xdr:from>
    <xdr:ext cx="534377" cy="259045"/>
    <xdr:sp macro="" textlink="">
      <xdr:nvSpPr>
        <xdr:cNvPr id="456" name="土木費最小値テキスト">
          <a:extLst>
            <a:ext uri="{FF2B5EF4-FFF2-40B4-BE49-F238E27FC236}">
              <a16:creationId xmlns:a16="http://schemas.microsoft.com/office/drawing/2014/main" id="{00000000-0008-0000-0700-0000C8010000}"/>
            </a:ext>
          </a:extLst>
        </xdr:cNvPr>
        <xdr:cNvSpPr txBox="1"/>
      </xdr:nvSpPr>
      <xdr:spPr>
        <a:xfrm>
          <a:off x="10528300" y="17082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104857</xdr:rowOff>
    </xdr:from>
    <xdr:to>
      <xdr:col>55</xdr:col>
      <xdr:colOff>88900</xdr:colOff>
      <xdr:row>99</xdr:row>
      <xdr:rowOff>104857</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10388600" y="170784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84853</xdr:rowOff>
    </xdr:from>
    <xdr:ext cx="534377" cy="259045"/>
    <xdr:sp macro="" textlink="">
      <xdr:nvSpPr>
        <xdr:cNvPr id="458" name="土木費最大値テキスト">
          <a:extLst>
            <a:ext uri="{FF2B5EF4-FFF2-40B4-BE49-F238E27FC236}">
              <a16:creationId xmlns:a16="http://schemas.microsoft.com/office/drawing/2014/main" id="{00000000-0008-0000-0700-0000CA010000}"/>
            </a:ext>
          </a:extLst>
        </xdr:cNvPr>
        <xdr:cNvSpPr txBox="1"/>
      </xdr:nvSpPr>
      <xdr:spPr>
        <a:xfrm>
          <a:off x="10528300" y="15343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96,080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138176</xdr:rowOff>
    </xdr:from>
    <xdr:to>
      <xdr:col>55</xdr:col>
      <xdr:colOff>88900</xdr:colOff>
      <xdr:row>90</xdr:row>
      <xdr:rowOff>138176</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55686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140500</xdr:rowOff>
    </xdr:from>
    <xdr:to>
      <xdr:col>55</xdr:col>
      <xdr:colOff>0</xdr:colOff>
      <xdr:row>98</xdr:row>
      <xdr:rowOff>169532</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9639300" y="16942600"/>
          <a:ext cx="838200" cy="29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111014</xdr:rowOff>
    </xdr:from>
    <xdr:ext cx="534377" cy="259045"/>
    <xdr:sp macro="" textlink="">
      <xdr:nvSpPr>
        <xdr:cNvPr id="461" name="土木費平均値テキスト">
          <a:extLst>
            <a:ext uri="{FF2B5EF4-FFF2-40B4-BE49-F238E27FC236}">
              <a16:creationId xmlns:a16="http://schemas.microsoft.com/office/drawing/2014/main" id="{00000000-0008-0000-0700-0000CD010000}"/>
            </a:ext>
          </a:extLst>
        </xdr:cNvPr>
        <xdr:cNvSpPr txBox="1"/>
      </xdr:nvSpPr>
      <xdr:spPr>
        <a:xfrm>
          <a:off x="10528300" y="163987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88137</xdr:rowOff>
    </xdr:from>
    <xdr:to>
      <xdr:col>55</xdr:col>
      <xdr:colOff>50800</xdr:colOff>
      <xdr:row>97</xdr:row>
      <xdr:rowOff>18287</xdr:rowOff>
    </xdr:to>
    <xdr:sp macro="" textlink="">
      <xdr:nvSpPr>
        <xdr:cNvPr id="462" name="フローチャート: 判断 461">
          <a:extLst>
            <a:ext uri="{FF2B5EF4-FFF2-40B4-BE49-F238E27FC236}">
              <a16:creationId xmlns:a16="http://schemas.microsoft.com/office/drawing/2014/main" id="{00000000-0008-0000-0700-0000CE010000}"/>
            </a:ext>
          </a:extLst>
        </xdr:cNvPr>
        <xdr:cNvSpPr/>
      </xdr:nvSpPr>
      <xdr:spPr>
        <a:xfrm>
          <a:off x="10426700" y="16547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144920</xdr:rowOff>
    </xdr:from>
    <xdr:to>
      <xdr:col>50</xdr:col>
      <xdr:colOff>114300</xdr:colOff>
      <xdr:row>98</xdr:row>
      <xdr:rowOff>169532</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8750300" y="16947020"/>
          <a:ext cx="889000" cy="24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113112</xdr:rowOff>
    </xdr:from>
    <xdr:to>
      <xdr:col>50</xdr:col>
      <xdr:colOff>165100</xdr:colOff>
      <xdr:row>97</xdr:row>
      <xdr:rowOff>43262</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9588500" y="16572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59789</xdr:rowOff>
    </xdr:from>
    <xdr:ext cx="534377"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9372111" y="16347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144920</xdr:rowOff>
    </xdr:from>
    <xdr:to>
      <xdr:col>45</xdr:col>
      <xdr:colOff>177800</xdr:colOff>
      <xdr:row>99</xdr:row>
      <xdr:rowOff>11818</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7861300" y="16947020"/>
          <a:ext cx="889000" cy="383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110389</xdr:rowOff>
    </xdr:from>
    <xdr:to>
      <xdr:col>46</xdr:col>
      <xdr:colOff>38100</xdr:colOff>
      <xdr:row>97</xdr:row>
      <xdr:rowOff>40539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8699500" y="16569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57066</xdr:rowOff>
    </xdr:from>
    <xdr:ext cx="534377"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8483111" y="163448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166751</xdr:rowOff>
    </xdr:from>
    <xdr:to>
      <xdr:col>41</xdr:col>
      <xdr:colOff>50800</xdr:colOff>
      <xdr:row>99</xdr:row>
      <xdr:rowOff>11818</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6972300" y="16968851"/>
          <a:ext cx="889000" cy="16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119971</xdr:rowOff>
    </xdr:from>
    <xdr:to>
      <xdr:col>41</xdr:col>
      <xdr:colOff>101600</xdr:colOff>
      <xdr:row>97</xdr:row>
      <xdr:rowOff>50121</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7810500" y="16579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66648</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7594111" y="16354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84271</xdr:rowOff>
    </xdr:from>
    <xdr:to>
      <xdr:col>36</xdr:col>
      <xdr:colOff>165100</xdr:colOff>
      <xdr:row>96</xdr:row>
      <xdr:rowOff>14421</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6921500" y="16372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30948</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6705111" y="16147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89700</xdr:rowOff>
    </xdr:from>
    <xdr:to>
      <xdr:col>55</xdr:col>
      <xdr:colOff>50800</xdr:colOff>
      <xdr:row>99</xdr:row>
      <xdr:rowOff>19850</xdr:rowOff>
    </xdr:to>
    <xdr:sp macro="" textlink="">
      <xdr:nvSpPr>
        <xdr:cNvPr id="479" name="楕円 478">
          <a:extLst>
            <a:ext uri="{FF2B5EF4-FFF2-40B4-BE49-F238E27FC236}">
              <a16:creationId xmlns:a16="http://schemas.microsoft.com/office/drawing/2014/main" id="{00000000-0008-0000-0700-0000DF010000}"/>
            </a:ext>
          </a:extLst>
        </xdr:cNvPr>
        <xdr:cNvSpPr/>
      </xdr:nvSpPr>
      <xdr:spPr>
        <a:xfrm>
          <a:off x="10426700" y="1689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98</xdr:row>
      <xdr:rowOff>68127</xdr:rowOff>
    </xdr:from>
    <xdr:ext cx="534377" cy="259045"/>
    <xdr:sp macro="" textlink="">
      <xdr:nvSpPr>
        <xdr:cNvPr id="480" name="土木費該当値テキスト">
          <a:extLst>
            <a:ext uri="{FF2B5EF4-FFF2-40B4-BE49-F238E27FC236}">
              <a16:creationId xmlns:a16="http://schemas.microsoft.com/office/drawing/2014/main" id="{00000000-0008-0000-0700-0000E0010000}"/>
            </a:ext>
          </a:extLst>
        </xdr:cNvPr>
        <xdr:cNvSpPr txBox="1"/>
      </xdr:nvSpPr>
      <xdr:spPr>
        <a:xfrm>
          <a:off x="10528300" y="16870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23,958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118732</xdr:rowOff>
    </xdr:from>
    <xdr:to>
      <xdr:col>50</xdr:col>
      <xdr:colOff>165100</xdr:colOff>
      <xdr:row>99</xdr:row>
      <xdr:rowOff>48882</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9588500" y="1692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40009</xdr:rowOff>
    </xdr:from>
    <xdr:ext cx="534377"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9372111" y="170135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94120</xdr:rowOff>
    </xdr:from>
    <xdr:to>
      <xdr:col>46</xdr:col>
      <xdr:colOff>38100</xdr:colOff>
      <xdr:row>99</xdr:row>
      <xdr:rowOff>24270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8699500" y="168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15397</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8483111" y="16988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132468</xdr:rowOff>
    </xdr:from>
    <xdr:to>
      <xdr:col>41</xdr:col>
      <xdr:colOff>101600</xdr:colOff>
      <xdr:row>99</xdr:row>
      <xdr:rowOff>62618</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7810500" y="16934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53745</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7594111" y="17027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115951</xdr:rowOff>
    </xdr:from>
    <xdr:to>
      <xdr:col>36</xdr:col>
      <xdr:colOff>165100</xdr:colOff>
      <xdr:row>99</xdr:row>
      <xdr:rowOff>46101</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6921500" y="16918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37228</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05111" y="17010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7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7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7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7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08" name="テキスト ボックス 507">
          <a:extLst>
            <a:ext uri="{FF2B5EF4-FFF2-40B4-BE49-F238E27FC236}">
              <a16:creationId xmlns:a16="http://schemas.microsoft.com/office/drawing/2014/main" id="{00000000-0008-0000-0700-0000FC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消防費グラフ枠">
          <a:extLst>
            <a:ext uri="{FF2B5EF4-FFF2-40B4-BE49-F238E27FC236}">
              <a16:creationId xmlns:a16="http://schemas.microsoft.com/office/drawing/2014/main" id="{00000000-0008-0000-07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79826</xdr:rowOff>
    </xdr:from>
    <xdr:to>
      <xdr:col>85</xdr:col>
      <xdr:colOff>126364</xdr:colOff>
      <xdr:row>38</xdr:row>
      <xdr:rowOff>23876</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6317595" y="5394776"/>
          <a:ext cx="1269" cy="1144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27703</xdr:rowOff>
    </xdr:from>
    <xdr:ext cx="534377" cy="259045"/>
    <xdr:sp macro="" textlink="">
      <xdr:nvSpPr>
        <xdr:cNvPr id="513" name="消防費最小値テキスト">
          <a:extLst>
            <a:ext uri="{FF2B5EF4-FFF2-40B4-BE49-F238E27FC236}">
              <a16:creationId xmlns:a16="http://schemas.microsoft.com/office/drawing/2014/main" id="{00000000-0008-0000-0700-000001020000}"/>
            </a:ext>
          </a:extLst>
        </xdr:cNvPr>
        <xdr:cNvSpPr txBox="1"/>
      </xdr:nvSpPr>
      <xdr:spPr>
        <a:xfrm>
          <a:off x="16370300" y="6542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23876</xdr:rowOff>
    </xdr:from>
    <xdr:to>
      <xdr:col>86</xdr:col>
      <xdr:colOff>25400</xdr:colOff>
      <xdr:row>38</xdr:row>
      <xdr:rowOff>23876</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6230600" y="65389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26503</xdr:rowOff>
    </xdr:from>
    <xdr:ext cx="534377" cy="259045"/>
    <xdr:sp macro="" textlink="">
      <xdr:nvSpPr>
        <xdr:cNvPr id="515" name="消防費最大値テキスト">
          <a:extLst>
            <a:ext uri="{FF2B5EF4-FFF2-40B4-BE49-F238E27FC236}">
              <a16:creationId xmlns:a16="http://schemas.microsoft.com/office/drawing/2014/main" id="{00000000-0008-0000-0700-000003020000}"/>
            </a:ext>
          </a:extLst>
        </xdr:cNvPr>
        <xdr:cNvSpPr txBox="1"/>
      </xdr:nvSpPr>
      <xdr:spPr>
        <a:xfrm>
          <a:off x="16370300" y="5170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70,143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79826</xdr:rowOff>
    </xdr:from>
    <xdr:to>
      <xdr:col>86</xdr:col>
      <xdr:colOff>25400</xdr:colOff>
      <xdr:row>31</xdr:row>
      <xdr:rowOff>79826</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6230600" y="5394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79483</xdr:rowOff>
    </xdr:from>
    <xdr:to>
      <xdr:col>85</xdr:col>
      <xdr:colOff>127000</xdr:colOff>
      <xdr:row>37</xdr:row>
      <xdr:rowOff>102895</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5481300" y="6251683"/>
          <a:ext cx="838200" cy="194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14489</xdr:rowOff>
    </xdr:from>
    <xdr:ext cx="534377" cy="259045"/>
    <xdr:sp macro="" textlink="">
      <xdr:nvSpPr>
        <xdr:cNvPr id="518" name="消防費平均値テキスト">
          <a:extLst>
            <a:ext uri="{FF2B5EF4-FFF2-40B4-BE49-F238E27FC236}">
              <a16:creationId xmlns:a16="http://schemas.microsoft.com/office/drawing/2014/main" id="{00000000-0008-0000-0700-000006020000}"/>
            </a:ext>
          </a:extLst>
        </xdr:cNvPr>
        <xdr:cNvSpPr txBox="1"/>
      </xdr:nvSpPr>
      <xdr:spPr>
        <a:xfrm>
          <a:off x="16370300" y="61866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163062</xdr:rowOff>
    </xdr:from>
    <xdr:to>
      <xdr:col>85</xdr:col>
      <xdr:colOff>177800</xdr:colOff>
      <xdr:row>37</xdr:row>
      <xdr:rowOff>93212</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6268700" y="63352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79483</xdr:rowOff>
    </xdr:from>
    <xdr:to>
      <xdr:col>81</xdr:col>
      <xdr:colOff>50800</xdr:colOff>
      <xdr:row>37</xdr:row>
      <xdr:rowOff>120650</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flipV="1">
          <a:off x="14592300" y="6251683"/>
          <a:ext cx="889000" cy="212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32512</xdr:rowOff>
    </xdr:from>
    <xdr:to>
      <xdr:col>81</xdr:col>
      <xdr:colOff>101600</xdr:colOff>
      <xdr:row>37</xdr:row>
      <xdr:rowOff>134112</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5430500" y="6376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125239</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5214111" y="6468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120650</xdr:rowOff>
    </xdr:from>
    <xdr:to>
      <xdr:col>76</xdr:col>
      <xdr:colOff>114300</xdr:colOff>
      <xdr:row>37</xdr:row>
      <xdr:rowOff>144920</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3703300" y="6464300"/>
          <a:ext cx="889000" cy="24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49714</xdr:rowOff>
    </xdr:from>
    <xdr:to>
      <xdr:col>76</xdr:col>
      <xdr:colOff>165100</xdr:colOff>
      <xdr:row>37</xdr:row>
      <xdr:rowOff>151314</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4541500" y="639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167841</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325111" y="616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144920</xdr:rowOff>
    </xdr:from>
    <xdr:to>
      <xdr:col>71</xdr:col>
      <xdr:colOff>177800</xdr:colOff>
      <xdr:row>37</xdr:row>
      <xdr:rowOff>158941</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2814300" y="6488570"/>
          <a:ext cx="889000" cy="1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53296</xdr:rowOff>
    </xdr:from>
    <xdr:to>
      <xdr:col>72</xdr:col>
      <xdr:colOff>38100</xdr:colOff>
      <xdr:row>37</xdr:row>
      <xdr:rowOff>154896</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3652500" y="6396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171423</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3436111" y="61721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104959</xdr:rowOff>
    </xdr:from>
    <xdr:to>
      <xdr:col>67</xdr:col>
      <xdr:colOff>101600</xdr:colOff>
      <xdr:row>37</xdr:row>
      <xdr:rowOff>35109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2763500" y="6277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51636</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547111" y="6052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52095</xdr:rowOff>
    </xdr:from>
    <xdr:to>
      <xdr:col>85</xdr:col>
      <xdr:colOff>177800</xdr:colOff>
      <xdr:row>37</xdr:row>
      <xdr:rowOff>153695</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6268700" y="639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141488</xdr:rowOff>
    </xdr:from>
    <xdr:ext cx="534377" cy="259045"/>
    <xdr:sp macro="" textlink="">
      <xdr:nvSpPr>
        <xdr:cNvPr id="537" name="消防費該当値テキスト">
          <a:extLst>
            <a:ext uri="{FF2B5EF4-FFF2-40B4-BE49-F238E27FC236}">
              <a16:creationId xmlns:a16="http://schemas.microsoft.com/office/drawing/2014/main" id="{00000000-0008-0000-0700-000019020000}"/>
            </a:ext>
          </a:extLst>
        </xdr:cNvPr>
        <xdr:cNvSpPr txBox="1"/>
      </xdr:nvSpPr>
      <xdr:spPr>
        <a:xfrm>
          <a:off x="16370300" y="6313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36</xdr:row>
      <xdr:rowOff>28683</xdr:rowOff>
    </xdr:from>
    <xdr:to>
      <xdr:col>81</xdr:col>
      <xdr:colOff>101600</xdr:colOff>
      <xdr:row>36</xdr:row>
      <xdr:rowOff>130283</xdr:rowOff>
    </xdr:to>
    <xdr:sp macro="" textlink="">
      <xdr:nvSpPr>
        <xdr:cNvPr id="538" name="楕円 537">
          <a:extLst>
            <a:ext uri="{FF2B5EF4-FFF2-40B4-BE49-F238E27FC236}">
              <a16:creationId xmlns:a16="http://schemas.microsoft.com/office/drawing/2014/main" id="{00000000-0008-0000-0700-00001A020000}"/>
            </a:ext>
          </a:extLst>
        </xdr:cNvPr>
        <xdr:cNvSpPr/>
      </xdr:nvSpPr>
      <xdr:spPr>
        <a:xfrm>
          <a:off x="15430500" y="6200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34</xdr:row>
      <xdr:rowOff>146810</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14111" y="5976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69850</xdr:rowOff>
    </xdr:from>
    <xdr:to>
      <xdr:col>76</xdr:col>
      <xdr:colOff>165100</xdr:colOff>
      <xdr:row>38</xdr:row>
      <xdr:rowOff>0</xdr:rowOff>
    </xdr:to>
    <xdr:sp macro="" textlink="">
      <xdr:nvSpPr>
        <xdr:cNvPr id="540" name="楕円 539">
          <a:extLst>
            <a:ext uri="{FF2B5EF4-FFF2-40B4-BE49-F238E27FC236}">
              <a16:creationId xmlns:a16="http://schemas.microsoft.com/office/drawing/2014/main" id="{00000000-0008-0000-0700-00001C020000}"/>
            </a:ext>
          </a:extLst>
        </xdr:cNvPr>
        <xdr:cNvSpPr/>
      </xdr:nvSpPr>
      <xdr:spPr>
        <a:xfrm>
          <a:off x="14541500" y="6413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162577</xdr:rowOff>
    </xdr:from>
    <xdr:ext cx="534377"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4325111" y="6506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94120</xdr:rowOff>
    </xdr:from>
    <xdr:to>
      <xdr:col>72</xdr:col>
      <xdr:colOff>38100</xdr:colOff>
      <xdr:row>38</xdr:row>
      <xdr:rowOff>24270</xdr:rowOff>
    </xdr:to>
    <xdr:sp macro="" textlink="">
      <xdr:nvSpPr>
        <xdr:cNvPr id="542" name="楕円 541">
          <a:extLst>
            <a:ext uri="{FF2B5EF4-FFF2-40B4-BE49-F238E27FC236}">
              <a16:creationId xmlns:a16="http://schemas.microsoft.com/office/drawing/2014/main" id="{00000000-0008-0000-0700-00001E020000}"/>
            </a:ext>
          </a:extLst>
        </xdr:cNvPr>
        <xdr:cNvSpPr/>
      </xdr:nvSpPr>
      <xdr:spPr>
        <a:xfrm>
          <a:off x="13652500" y="6437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15397</xdr:rowOff>
    </xdr:from>
    <xdr:ext cx="534377"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436111" y="6530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108141</xdr:rowOff>
    </xdr:from>
    <xdr:to>
      <xdr:col>67</xdr:col>
      <xdr:colOff>101600</xdr:colOff>
      <xdr:row>38</xdr:row>
      <xdr:rowOff>38291</xdr:rowOff>
    </xdr:to>
    <xdr:sp macro="" textlink="">
      <xdr:nvSpPr>
        <xdr:cNvPr id="544" name="楕円 543">
          <a:extLst>
            <a:ext uri="{FF2B5EF4-FFF2-40B4-BE49-F238E27FC236}">
              <a16:creationId xmlns:a16="http://schemas.microsoft.com/office/drawing/2014/main" id="{00000000-0008-0000-0700-000020020000}"/>
            </a:ext>
          </a:extLst>
        </xdr:cNvPr>
        <xdr:cNvSpPr/>
      </xdr:nvSpPr>
      <xdr:spPr>
        <a:xfrm>
          <a:off x="12763500" y="6451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29418</xdr:rowOff>
    </xdr:from>
    <xdr:ext cx="534377"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547111" y="654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44450</xdr:rowOff>
    </xdr:from>
    <xdr:to>
      <xdr:col>89</xdr:col>
      <xdr:colOff>177800</xdr:colOff>
      <xdr:row>59</xdr:row>
      <xdr:rowOff>44450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73677</xdr:rowOff>
    </xdr:from>
    <xdr:ext cx="53129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914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168927</xdr:rowOff>
    </xdr:from>
    <xdr:ext cx="53129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914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63" name="直線コネクタ 562">
          <a:extLst>
            <a:ext uri="{FF2B5EF4-FFF2-40B4-BE49-F238E27FC236}">
              <a16:creationId xmlns:a16="http://schemas.microsoft.com/office/drawing/2014/main" id="{00000000-0008-0000-0700-000033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9" name="教育費グラフ枠">
          <a:extLst>
            <a:ext uri="{FF2B5EF4-FFF2-40B4-BE49-F238E27FC236}">
              <a16:creationId xmlns:a16="http://schemas.microsoft.com/office/drawing/2014/main" id="{00000000-0008-0000-0700-00003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49047</xdr:rowOff>
    </xdr:from>
    <xdr:to>
      <xdr:col>85</xdr:col>
      <xdr:colOff>126364</xdr:colOff>
      <xdr:row>59</xdr:row>
      <xdr:rowOff>44514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6317595" y="8792997"/>
          <a:ext cx="1269" cy="13670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48341</xdr:rowOff>
    </xdr:from>
    <xdr:ext cx="534377" cy="259045"/>
    <xdr:sp macro="" textlink="">
      <xdr:nvSpPr>
        <xdr:cNvPr id="571" name="教育費最小値テキスト">
          <a:extLst>
            <a:ext uri="{FF2B5EF4-FFF2-40B4-BE49-F238E27FC236}">
              <a16:creationId xmlns:a16="http://schemas.microsoft.com/office/drawing/2014/main" id="{00000000-0008-0000-0700-00003B020000}"/>
            </a:ext>
          </a:extLst>
        </xdr:cNvPr>
        <xdr:cNvSpPr txBox="1"/>
      </xdr:nvSpPr>
      <xdr:spPr>
        <a:xfrm>
          <a:off x="16370300" y="10163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44514</xdr:rowOff>
    </xdr:from>
    <xdr:to>
      <xdr:col>86</xdr:col>
      <xdr:colOff>25400</xdr:colOff>
      <xdr:row>59</xdr:row>
      <xdr:rowOff>44514</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6230600" y="1016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167174</xdr:rowOff>
    </xdr:from>
    <xdr:ext cx="599010" cy="259045"/>
    <xdr:sp macro="" textlink="">
      <xdr:nvSpPr>
        <xdr:cNvPr id="573" name="教育費最大値テキスト">
          <a:extLst>
            <a:ext uri="{FF2B5EF4-FFF2-40B4-BE49-F238E27FC236}">
              <a16:creationId xmlns:a16="http://schemas.microsoft.com/office/drawing/2014/main" id="{00000000-0008-0000-0700-00003D020000}"/>
            </a:ext>
          </a:extLst>
        </xdr:cNvPr>
        <xdr:cNvSpPr txBox="1"/>
      </xdr:nvSpPr>
      <xdr:spPr>
        <a:xfrm>
          <a:off x="16370300" y="85682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137,638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49047</xdr:rowOff>
    </xdr:from>
    <xdr:to>
      <xdr:col>86</xdr:col>
      <xdr:colOff>25400</xdr:colOff>
      <xdr:row>51</xdr:row>
      <xdr:rowOff>49047</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6230600" y="87929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53137</xdr:rowOff>
    </xdr:from>
    <xdr:to>
      <xdr:col>85</xdr:col>
      <xdr:colOff>127000</xdr:colOff>
      <xdr:row>57</xdr:row>
      <xdr:rowOff>161734</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5481300" y="9825787"/>
          <a:ext cx="838200" cy="108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32224</xdr:rowOff>
    </xdr:from>
    <xdr:ext cx="534377" cy="259045"/>
    <xdr:sp macro="" textlink="">
      <xdr:nvSpPr>
        <xdr:cNvPr id="576" name="教育費平均値テキスト">
          <a:extLst>
            <a:ext uri="{FF2B5EF4-FFF2-40B4-BE49-F238E27FC236}">
              <a16:creationId xmlns:a16="http://schemas.microsoft.com/office/drawing/2014/main" id="{00000000-0008-0000-0700-000040020000}"/>
            </a:ext>
          </a:extLst>
        </xdr:cNvPr>
        <xdr:cNvSpPr txBox="1"/>
      </xdr:nvSpPr>
      <xdr:spPr>
        <a:xfrm>
          <a:off x="16370300" y="96334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9347</xdr:rowOff>
    </xdr:from>
    <xdr:to>
      <xdr:col>85</xdr:col>
      <xdr:colOff>177800</xdr:colOff>
      <xdr:row>57</xdr:row>
      <xdr:rowOff>110947</xdr:rowOff>
    </xdr:to>
    <xdr:sp macro="" textlink="">
      <xdr:nvSpPr>
        <xdr:cNvPr id="577" name="フローチャート: 判断 576">
          <a:extLst>
            <a:ext uri="{FF2B5EF4-FFF2-40B4-BE49-F238E27FC236}">
              <a16:creationId xmlns:a16="http://schemas.microsoft.com/office/drawing/2014/main" id="{00000000-0008-0000-0700-000041020000}"/>
            </a:ext>
          </a:extLst>
        </xdr:cNvPr>
        <xdr:cNvSpPr/>
      </xdr:nvSpPr>
      <xdr:spPr>
        <a:xfrm>
          <a:off x="16268700" y="978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53137</xdr:rowOff>
    </xdr:from>
    <xdr:to>
      <xdr:col>81</xdr:col>
      <xdr:colOff>50800</xdr:colOff>
      <xdr:row>58</xdr:row>
      <xdr:rowOff>45504</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4592300" y="9825787"/>
          <a:ext cx="889000" cy="163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58521</xdr:rowOff>
    </xdr:from>
    <xdr:to>
      <xdr:col>81</xdr:col>
      <xdr:colOff>101600</xdr:colOff>
      <xdr:row>57</xdr:row>
      <xdr:rowOff>160121</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5430500" y="9831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151248</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5214111" y="9923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45504</xdr:rowOff>
    </xdr:from>
    <xdr:to>
      <xdr:col>76</xdr:col>
      <xdr:colOff>114300</xdr:colOff>
      <xdr:row>58</xdr:row>
      <xdr:rowOff>102209</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flipV="1">
          <a:off x="13703300" y="9989604"/>
          <a:ext cx="889000" cy="567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103556</xdr:rowOff>
    </xdr:from>
    <xdr:to>
      <xdr:col>76</xdr:col>
      <xdr:colOff>165100</xdr:colOff>
      <xdr:row>58</xdr:row>
      <xdr:rowOff>33706</xdr:rowOff>
    </xdr:to>
    <xdr:sp macro="" textlink="">
      <xdr:nvSpPr>
        <xdr:cNvPr id="582" name="フローチャート: 判断 581">
          <a:extLst>
            <a:ext uri="{FF2B5EF4-FFF2-40B4-BE49-F238E27FC236}">
              <a16:creationId xmlns:a16="http://schemas.microsoft.com/office/drawing/2014/main" id="{00000000-0008-0000-0700-000046020000}"/>
            </a:ext>
          </a:extLst>
        </xdr:cNvPr>
        <xdr:cNvSpPr/>
      </xdr:nvSpPr>
      <xdr:spPr>
        <a:xfrm>
          <a:off x="14541500" y="9876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50233</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651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137795</xdr:rowOff>
    </xdr:from>
    <xdr:to>
      <xdr:col>71</xdr:col>
      <xdr:colOff>177800</xdr:colOff>
      <xdr:row>58</xdr:row>
      <xdr:rowOff>102209</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a:off x="12814300" y="9910445"/>
          <a:ext cx="889000" cy="135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118897</xdr:rowOff>
    </xdr:from>
    <xdr:to>
      <xdr:col>72</xdr:col>
      <xdr:colOff>38100</xdr:colOff>
      <xdr:row>58</xdr:row>
      <xdr:rowOff>49047</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3652500" y="9891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65574</xdr:rowOff>
    </xdr:from>
    <xdr:ext cx="534377"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436111" y="96667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159576</xdr:rowOff>
    </xdr:from>
    <xdr:to>
      <xdr:col>67</xdr:col>
      <xdr:colOff>101600</xdr:colOff>
      <xdr:row>57</xdr:row>
      <xdr:rowOff>89726</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2763500" y="9760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106253</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2547111" y="95360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110934</xdr:rowOff>
    </xdr:from>
    <xdr:to>
      <xdr:col>85</xdr:col>
      <xdr:colOff>177800</xdr:colOff>
      <xdr:row>58</xdr:row>
      <xdr:rowOff>41084</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6268700" y="9883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89361</xdr:rowOff>
    </xdr:from>
    <xdr:ext cx="534377" cy="259045"/>
    <xdr:sp macro="" textlink="">
      <xdr:nvSpPr>
        <xdr:cNvPr id="595" name="教育費該当値テキスト">
          <a:extLst>
            <a:ext uri="{FF2B5EF4-FFF2-40B4-BE49-F238E27FC236}">
              <a16:creationId xmlns:a16="http://schemas.microsoft.com/office/drawing/2014/main" id="{00000000-0008-0000-0700-000053020000}"/>
            </a:ext>
          </a:extLst>
        </xdr:cNvPr>
        <xdr:cNvSpPr txBox="1"/>
      </xdr:nvSpPr>
      <xdr:spPr>
        <a:xfrm>
          <a:off x="16370300" y="9862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2337</xdr:rowOff>
    </xdr:from>
    <xdr:to>
      <xdr:col>81</xdr:col>
      <xdr:colOff>101600</xdr:colOff>
      <xdr:row>57</xdr:row>
      <xdr:rowOff>103937</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5430500" y="9774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120464</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14111" y="955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166154</xdr:rowOff>
    </xdr:from>
    <xdr:to>
      <xdr:col>76</xdr:col>
      <xdr:colOff>165100</xdr:colOff>
      <xdr:row>58</xdr:row>
      <xdr:rowOff>96304</xdr:rowOff>
    </xdr:to>
    <xdr:sp macro="" textlink="">
      <xdr:nvSpPr>
        <xdr:cNvPr id="598" name="楕円 597">
          <a:extLst>
            <a:ext uri="{FF2B5EF4-FFF2-40B4-BE49-F238E27FC236}">
              <a16:creationId xmlns:a16="http://schemas.microsoft.com/office/drawing/2014/main" id="{00000000-0008-0000-0700-000056020000}"/>
            </a:ext>
          </a:extLst>
        </xdr:cNvPr>
        <xdr:cNvSpPr/>
      </xdr:nvSpPr>
      <xdr:spPr>
        <a:xfrm>
          <a:off x="14541500" y="9938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87431</xdr:rowOff>
    </xdr:from>
    <xdr:ext cx="534377"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325111" y="10031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51409</xdr:rowOff>
    </xdr:from>
    <xdr:to>
      <xdr:col>72</xdr:col>
      <xdr:colOff>38100</xdr:colOff>
      <xdr:row>58</xdr:row>
      <xdr:rowOff>153009</xdr:rowOff>
    </xdr:to>
    <xdr:sp macro="" textlink="">
      <xdr:nvSpPr>
        <xdr:cNvPr id="600" name="楕円 599">
          <a:extLst>
            <a:ext uri="{FF2B5EF4-FFF2-40B4-BE49-F238E27FC236}">
              <a16:creationId xmlns:a16="http://schemas.microsoft.com/office/drawing/2014/main" id="{00000000-0008-0000-0700-000058020000}"/>
            </a:ext>
          </a:extLst>
        </xdr:cNvPr>
        <xdr:cNvSpPr/>
      </xdr:nvSpPr>
      <xdr:spPr>
        <a:xfrm>
          <a:off x="13652500" y="9995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144136</xdr:rowOff>
    </xdr:from>
    <xdr:ext cx="534377"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436111" y="100882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38,952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86995</xdr:rowOff>
    </xdr:from>
    <xdr:to>
      <xdr:col>67</xdr:col>
      <xdr:colOff>101600</xdr:colOff>
      <xdr:row>58</xdr:row>
      <xdr:rowOff>17145</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2763500" y="9859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8272</xdr:rowOff>
    </xdr:from>
    <xdr:ext cx="534377"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2547111" y="99523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3" name="直線コネクタ 612">
          <a:extLst>
            <a:ext uri="{FF2B5EF4-FFF2-40B4-BE49-F238E27FC236}">
              <a16:creationId xmlns:a16="http://schemas.microsoft.com/office/drawing/2014/main" id="{00000000-0008-0000-0700-00006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災害復旧費グラフ枠">
          <a:extLst>
            <a:ext uri="{FF2B5EF4-FFF2-40B4-BE49-F238E27FC236}">
              <a16:creationId xmlns:a16="http://schemas.microsoft.com/office/drawing/2014/main" id="{00000000-0008-0000-0700-000074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30800</xdr:rowOff>
    </xdr:from>
    <xdr:to>
      <xdr:col>85</xdr:col>
      <xdr:colOff>126364</xdr:colOff>
      <xdr:row>79</xdr:row>
      <xdr:rowOff>98879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flipV="1">
          <a:off x="16317595" y="12203750"/>
          <a:ext cx="1269" cy="14396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136078</xdr:rowOff>
    </xdr:from>
    <xdr:ext cx="249299" cy="259045"/>
    <xdr:sp macro="" textlink="">
      <xdr:nvSpPr>
        <xdr:cNvPr id="630" name="災害復旧費最小値テキスト">
          <a:extLst>
            <a:ext uri="{FF2B5EF4-FFF2-40B4-BE49-F238E27FC236}">
              <a16:creationId xmlns:a16="http://schemas.microsoft.com/office/drawing/2014/main" id="{00000000-0008-0000-0700-000076020000}"/>
            </a:ext>
          </a:extLst>
        </xdr:cNvPr>
        <xdr:cNvSpPr txBox="1"/>
      </xdr:nvSpPr>
      <xdr:spPr>
        <a:xfrm>
          <a:off x="16370300" y="13680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148927</xdr:rowOff>
    </xdr:from>
    <xdr:ext cx="599010" cy="259045"/>
    <xdr:sp macro="" textlink="">
      <xdr:nvSpPr>
        <xdr:cNvPr id="632" name="災害復旧費最大値テキスト">
          <a:extLst>
            <a:ext uri="{FF2B5EF4-FFF2-40B4-BE49-F238E27FC236}">
              <a16:creationId xmlns:a16="http://schemas.microsoft.com/office/drawing/2014/main" id="{00000000-0008-0000-0700-000078020000}"/>
            </a:ext>
          </a:extLst>
        </xdr:cNvPr>
        <xdr:cNvSpPr txBox="1"/>
      </xdr:nvSpPr>
      <xdr:spPr>
        <a:xfrm>
          <a:off x="16370300" y="119789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132,254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30800</xdr:rowOff>
    </xdr:from>
    <xdr:to>
      <xdr:col>86</xdr:col>
      <xdr:colOff>25400</xdr:colOff>
      <xdr:row>71</xdr:row>
      <xdr:rowOff>30800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6230600" y="1220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98879</xdr:rowOff>
    </xdr:from>
    <xdr:to>
      <xdr:col>85</xdr:col>
      <xdr:colOff>127000</xdr:colOff>
      <xdr:row>79</xdr:row>
      <xdr:rowOff>98879</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53528</xdr:rowOff>
    </xdr:from>
    <xdr:ext cx="469744" cy="259045"/>
    <xdr:sp macro="" textlink="">
      <xdr:nvSpPr>
        <xdr:cNvPr id="635" name="災害復旧費平均値テキスト">
          <a:extLst>
            <a:ext uri="{FF2B5EF4-FFF2-40B4-BE49-F238E27FC236}">
              <a16:creationId xmlns:a16="http://schemas.microsoft.com/office/drawing/2014/main" id="{00000000-0008-0000-0700-00007B020000}"/>
            </a:ext>
          </a:extLst>
        </xdr:cNvPr>
        <xdr:cNvSpPr txBox="1"/>
      </xdr:nvSpPr>
      <xdr:spPr>
        <a:xfrm>
          <a:off x="16370300" y="1342662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30651</xdr:rowOff>
    </xdr:from>
    <xdr:to>
      <xdr:col>85</xdr:col>
      <xdr:colOff>177800</xdr:colOff>
      <xdr:row>79</xdr:row>
      <xdr:rowOff>132251</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6268700" y="1357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98879</xdr:rowOff>
    </xdr:from>
    <xdr:to>
      <xdr:col>81</xdr:col>
      <xdr:colOff>50800</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a:off x="14592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37650</xdr:rowOff>
    </xdr:from>
    <xdr:to>
      <xdr:col>81</xdr:col>
      <xdr:colOff>101600</xdr:colOff>
      <xdr:row>79</xdr:row>
      <xdr:rowOff>139250</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5430500" y="13582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77</xdr:row>
      <xdr:rowOff>155777</xdr:rowOff>
    </xdr:from>
    <xdr:ext cx="378565"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2017" y="133574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98879</xdr:rowOff>
    </xdr:from>
    <xdr:to>
      <xdr:col>76</xdr:col>
      <xdr:colOff>114300</xdr:colOff>
      <xdr:row>79</xdr:row>
      <xdr:rowOff>98879</xdr:rowOff>
    </xdr:to>
    <xdr:cxnSp macro="">
      <xdr:nvCxnSpPr>
        <xdr:cNvPr id="640" name="直線コネクタ 639">
          <a:extLst>
            <a:ext uri="{FF2B5EF4-FFF2-40B4-BE49-F238E27FC236}">
              <a16:creationId xmlns:a16="http://schemas.microsoft.com/office/drawing/2014/main" id="{00000000-0008-0000-0700-000080020000}"/>
            </a:ext>
          </a:extLst>
        </xdr:cNvPr>
        <xdr:cNvCxnSpPr/>
      </xdr:nvCxnSpPr>
      <xdr:spPr>
        <a:xfrm>
          <a:off x="13703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36823</xdr:rowOff>
    </xdr:from>
    <xdr:to>
      <xdr:col>76</xdr:col>
      <xdr:colOff>165100</xdr:colOff>
      <xdr:row>79</xdr:row>
      <xdr:rowOff>138423</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4541500" y="13581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154950</xdr:rowOff>
    </xdr:from>
    <xdr:ext cx="469744"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357428" y="133566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98879</xdr:rowOff>
    </xdr:from>
    <xdr:to>
      <xdr:col>71</xdr:col>
      <xdr:colOff>177800</xdr:colOff>
      <xdr:row>79</xdr:row>
      <xdr:rowOff>98879</xdr:rowOff>
    </xdr:to>
    <xdr:cxnSp macro="">
      <xdr:nvCxnSpPr>
        <xdr:cNvPr id="643" name="直線コネクタ 642">
          <a:extLst>
            <a:ext uri="{FF2B5EF4-FFF2-40B4-BE49-F238E27FC236}">
              <a16:creationId xmlns:a16="http://schemas.microsoft.com/office/drawing/2014/main" id="{00000000-0008-0000-0700-000083020000}"/>
            </a:ext>
          </a:extLst>
        </xdr:cNvPr>
        <xdr:cNvCxnSpPr/>
      </xdr:nvCxnSpPr>
      <xdr:spPr>
        <a:xfrm>
          <a:off x="12814300" y="1364342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36354</xdr:rowOff>
    </xdr:from>
    <xdr:to>
      <xdr:col>72</xdr:col>
      <xdr:colOff>38100</xdr:colOff>
      <xdr:row>79</xdr:row>
      <xdr:rowOff>137954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3652500" y="13580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154481</xdr:rowOff>
    </xdr:from>
    <xdr:ext cx="469744" cy="259045"/>
    <xdr:sp macro="" textlink="">
      <xdr:nvSpPr>
        <xdr:cNvPr id="645" name="テキスト ボックス 644">
          <a:extLst>
            <a:ext uri="{FF2B5EF4-FFF2-40B4-BE49-F238E27FC236}">
              <a16:creationId xmlns:a16="http://schemas.microsoft.com/office/drawing/2014/main" id="{00000000-0008-0000-0700-000085020000}"/>
            </a:ext>
          </a:extLst>
        </xdr:cNvPr>
        <xdr:cNvSpPr txBox="1"/>
      </xdr:nvSpPr>
      <xdr:spPr>
        <a:xfrm>
          <a:off x="13468428" y="13356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134717</xdr:rowOff>
    </xdr:from>
    <xdr:to>
      <xdr:col>67</xdr:col>
      <xdr:colOff>101600</xdr:colOff>
      <xdr:row>79</xdr:row>
      <xdr:rowOff>64867</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2763500" y="13507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81394</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2579428" y="13283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48079</xdr:rowOff>
    </xdr:from>
    <xdr:to>
      <xdr:col>85</xdr:col>
      <xdr:colOff>177800</xdr:colOff>
      <xdr:row>79</xdr:row>
      <xdr:rowOff>149679</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79</xdr:row>
      <xdr:rowOff>9078</xdr:rowOff>
    </xdr:from>
    <xdr:ext cx="249299" cy="259045"/>
    <xdr:sp macro="" textlink="">
      <xdr:nvSpPr>
        <xdr:cNvPr id="654" name="災害復旧費該当値テキスト">
          <a:extLst>
            <a:ext uri="{FF2B5EF4-FFF2-40B4-BE49-F238E27FC236}">
              <a16:creationId xmlns:a16="http://schemas.microsoft.com/office/drawing/2014/main" id="{00000000-0008-0000-0700-00008E020000}"/>
            </a:ext>
          </a:extLst>
        </xdr:cNvPr>
        <xdr:cNvSpPr txBox="1"/>
      </xdr:nvSpPr>
      <xdr:spPr>
        <a:xfrm>
          <a:off x="16370300" y="1355362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48079</xdr:rowOff>
    </xdr:from>
    <xdr:to>
      <xdr:col>81</xdr:col>
      <xdr:colOff>101600</xdr:colOff>
      <xdr:row>79</xdr:row>
      <xdr:rowOff>149679</xdr:rowOff>
    </xdr:to>
    <xdr:sp macro="" textlink="">
      <xdr:nvSpPr>
        <xdr:cNvPr id="655" name="楕円 654">
          <a:extLst>
            <a:ext uri="{FF2B5EF4-FFF2-40B4-BE49-F238E27FC236}">
              <a16:creationId xmlns:a16="http://schemas.microsoft.com/office/drawing/2014/main" id="{00000000-0008-0000-0700-00008F020000}"/>
            </a:ext>
          </a:extLst>
        </xdr:cNvPr>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140806</xdr:rowOff>
    </xdr:from>
    <xdr:ext cx="24929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5356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48079</xdr:rowOff>
    </xdr:from>
    <xdr:to>
      <xdr:col>76</xdr:col>
      <xdr:colOff>165100</xdr:colOff>
      <xdr:row>79</xdr:row>
      <xdr:rowOff>149679</xdr:rowOff>
    </xdr:to>
    <xdr:sp macro="" textlink="">
      <xdr:nvSpPr>
        <xdr:cNvPr id="657" name="楕円 656">
          <a:extLst>
            <a:ext uri="{FF2B5EF4-FFF2-40B4-BE49-F238E27FC236}">
              <a16:creationId xmlns:a16="http://schemas.microsoft.com/office/drawing/2014/main" id="{00000000-0008-0000-0700-000091020000}"/>
            </a:ext>
          </a:extLst>
        </xdr:cNvPr>
        <xdr:cNvSpPr/>
      </xdr:nvSpPr>
      <xdr:spPr>
        <a:xfrm>
          <a:off x="14541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140806</xdr:rowOff>
    </xdr:from>
    <xdr:ext cx="24929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67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48079</xdr:rowOff>
    </xdr:from>
    <xdr:to>
      <xdr:col>72</xdr:col>
      <xdr:colOff>38100</xdr:colOff>
      <xdr:row>79</xdr:row>
      <xdr:rowOff>149679</xdr:rowOff>
    </xdr:to>
    <xdr:sp macro="" textlink="">
      <xdr:nvSpPr>
        <xdr:cNvPr id="659" name="楕円 658">
          <a:extLst>
            <a:ext uri="{FF2B5EF4-FFF2-40B4-BE49-F238E27FC236}">
              <a16:creationId xmlns:a16="http://schemas.microsoft.com/office/drawing/2014/main" id="{00000000-0008-0000-0700-000093020000}"/>
            </a:ext>
          </a:extLst>
        </xdr:cNvPr>
        <xdr:cNvSpPr/>
      </xdr:nvSpPr>
      <xdr:spPr>
        <a:xfrm>
          <a:off x="13652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140806</xdr:rowOff>
    </xdr:from>
    <xdr:ext cx="249299"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3578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48079</xdr:rowOff>
    </xdr:from>
    <xdr:to>
      <xdr:col>67</xdr:col>
      <xdr:colOff>101600</xdr:colOff>
      <xdr:row>79</xdr:row>
      <xdr:rowOff>149679</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2763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140806</xdr:rowOff>
    </xdr:from>
    <xdr:ext cx="249299" cy="259045"/>
    <xdr:sp macro="" textlink="">
      <xdr:nvSpPr>
        <xdr:cNvPr id="662" name="テキスト ボックス 661">
          <a:extLst>
            <a:ext uri="{FF2B5EF4-FFF2-40B4-BE49-F238E27FC236}">
              <a16:creationId xmlns:a16="http://schemas.microsoft.com/office/drawing/2014/main" id="{00000000-0008-0000-0700-000096020000}"/>
            </a:ext>
          </a:extLst>
        </xdr:cNvPr>
        <xdr:cNvSpPr txBox="1"/>
      </xdr:nvSpPr>
      <xdr:spPr>
        <a:xfrm>
          <a:off x="12689650"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1" name="テキスト ボックス 670">
          <a:extLst>
            <a:ext uri="{FF2B5EF4-FFF2-40B4-BE49-F238E27FC236}">
              <a16:creationId xmlns:a16="http://schemas.microsoft.com/office/drawing/2014/main" id="{00000000-0008-0000-0700-00009F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a:extLst>
            <a:ext uri="{FF2B5EF4-FFF2-40B4-BE49-F238E27FC236}">
              <a16:creationId xmlns:a16="http://schemas.microsoft.com/office/drawing/2014/main" id="{00000000-0008-0000-0700-0000A7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公債費グラフ枠">
          <a:extLst>
            <a:ext uri="{FF2B5EF4-FFF2-40B4-BE49-F238E27FC236}">
              <a16:creationId xmlns:a16="http://schemas.microsoft.com/office/drawing/2014/main" id="{00000000-0008-0000-0700-0000AD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90488</xdr:rowOff>
    </xdr:from>
    <xdr:to>
      <xdr:col>85</xdr:col>
      <xdr:colOff>126364</xdr:colOff>
      <xdr:row>98</xdr:row>
      <xdr:rowOff>83375</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6317595" y="15520988"/>
          <a:ext cx="1269" cy="13644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87202</xdr:rowOff>
    </xdr:from>
    <xdr:ext cx="534377" cy="259045"/>
    <xdr:sp macro="" textlink="">
      <xdr:nvSpPr>
        <xdr:cNvPr id="687" name="公債費最小値テキスト">
          <a:extLst>
            <a:ext uri="{FF2B5EF4-FFF2-40B4-BE49-F238E27FC236}">
              <a16:creationId xmlns:a16="http://schemas.microsoft.com/office/drawing/2014/main" id="{00000000-0008-0000-0700-0000AF020000}"/>
            </a:ext>
          </a:extLst>
        </xdr:cNvPr>
        <xdr:cNvSpPr txBox="1"/>
      </xdr:nvSpPr>
      <xdr:spPr>
        <a:xfrm>
          <a:off x="16370300" y="16889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83375</xdr:rowOff>
    </xdr:from>
    <xdr:to>
      <xdr:col>86</xdr:col>
      <xdr:colOff>25400</xdr:colOff>
      <xdr:row>98</xdr:row>
      <xdr:rowOff>83375</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6230600" y="16885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37165</xdr:rowOff>
    </xdr:from>
    <xdr:ext cx="599010" cy="259045"/>
    <xdr:sp macro="" textlink="">
      <xdr:nvSpPr>
        <xdr:cNvPr id="689" name="公債費最大値テキスト">
          <a:extLst>
            <a:ext uri="{FF2B5EF4-FFF2-40B4-BE49-F238E27FC236}">
              <a16:creationId xmlns:a16="http://schemas.microsoft.com/office/drawing/2014/main" id="{00000000-0008-0000-0700-0000B1020000}"/>
            </a:ext>
          </a:extLst>
        </xdr:cNvPr>
        <xdr:cNvSpPr txBox="1"/>
      </xdr:nvSpPr>
      <xdr:spPr>
        <a:xfrm>
          <a:off x="16370300" y="152962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117,875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90488</xdr:rowOff>
    </xdr:from>
    <xdr:to>
      <xdr:col>86</xdr:col>
      <xdr:colOff>25400</xdr:colOff>
      <xdr:row>90</xdr:row>
      <xdr:rowOff>90488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6230600" y="15520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102172</xdr:rowOff>
    </xdr:from>
    <xdr:to>
      <xdr:col>85</xdr:col>
      <xdr:colOff>127000</xdr:colOff>
      <xdr:row>96</xdr:row>
      <xdr:rowOff>124434</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5481300" y="16561372"/>
          <a:ext cx="838200" cy="22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38664</xdr:rowOff>
    </xdr:from>
    <xdr:ext cx="534377" cy="259045"/>
    <xdr:sp macro="" textlink="">
      <xdr:nvSpPr>
        <xdr:cNvPr id="692" name="公債費平均値テキスト">
          <a:extLst>
            <a:ext uri="{FF2B5EF4-FFF2-40B4-BE49-F238E27FC236}">
              <a16:creationId xmlns:a16="http://schemas.microsoft.com/office/drawing/2014/main" id="{00000000-0008-0000-0700-0000B4020000}"/>
            </a:ext>
          </a:extLst>
        </xdr:cNvPr>
        <xdr:cNvSpPr txBox="1"/>
      </xdr:nvSpPr>
      <xdr:spPr>
        <a:xfrm>
          <a:off x="16370300" y="164978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60237</xdr:rowOff>
    </xdr:from>
    <xdr:to>
      <xdr:col>85</xdr:col>
      <xdr:colOff>177800</xdr:colOff>
      <xdr:row>96</xdr:row>
      <xdr:rowOff>161837</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6268700" y="16519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36919</xdr:rowOff>
    </xdr:from>
    <xdr:to>
      <xdr:col>81</xdr:col>
      <xdr:colOff>50800</xdr:colOff>
      <xdr:row>96</xdr:row>
      <xdr:rowOff>124434</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4592300" y="16496119"/>
          <a:ext cx="889000" cy="87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55981</xdr:rowOff>
    </xdr:from>
    <xdr:to>
      <xdr:col>81</xdr:col>
      <xdr:colOff>101600</xdr:colOff>
      <xdr:row>96</xdr:row>
      <xdr:rowOff>157581</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54305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2658</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14111" y="162904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24333</xdr:rowOff>
    </xdr:from>
    <xdr:to>
      <xdr:col>76</xdr:col>
      <xdr:colOff>114300</xdr:colOff>
      <xdr:row>96</xdr:row>
      <xdr:rowOff>36919</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3703300" y="16483533"/>
          <a:ext cx="889000" cy="12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48640</xdr:rowOff>
    </xdr:from>
    <xdr:to>
      <xdr:col>76</xdr:col>
      <xdr:colOff>165100</xdr:colOff>
      <xdr:row>96</xdr:row>
      <xdr:rowOff>150240</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4541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141367</xdr:rowOff>
    </xdr:from>
    <xdr:ext cx="534377"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325111" y="1660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24333</xdr:rowOff>
    </xdr:from>
    <xdr:to>
      <xdr:col>71</xdr:col>
      <xdr:colOff>177800</xdr:colOff>
      <xdr:row>96</xdr:row>
      <xdr:rowOff>117475</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flipV="1">
          <a:off x="12814300" y="16483533"/>
          <a:ext cx="889000" cy="93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52921</xdr:rowOff>
    </xdr:from>
    <xdr:to>
      <xdr:col>72</xdr:col>
      <xdr:colOff>38100</xdr:colOff>
      <xdr:row>96</xdr:row>
      <xdr:rowOff>154521</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3652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145648</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3436111" y="1660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154229</xdr:rowOff>
    </xdr:from>
    <xdr:to>
      <xdr:col>67</xdr:col>
      <xdr:colOff>101600</xdr:colOff>
      <xdr:row>95</xdr:row>
      <xdr:rowOff>84379</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2763500" y="16270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100906</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2547111" y="160457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51372</xdr:rowOff>
    </xdr:from>
    <xdr:to>
      <xdr:col>85</xdr:col>
      <xdr:colOff>177800</xdr:colOff>
      <xdr:row>96</xdr:row>
      <xdr:rowOff>152972</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6268700" y="16510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74249</xdr:rowOff>
    </xdr:from>
    <xdr:ext cx="534377" cy="259045"/>
    <xdr:sp macro="" textlink="">
      <xdr:nvSpPr>
        <xdr:cNvPr id="711" name="公債費該当値テキスト">
          <a:extLst>
            <a:ext uri="{FF2B5EF4-FFF2-40B4-BE49-F238E27FC236}">
              <a16:creationId xmlns:a16="http://schemas.microsoft.com/office/drawing/2014/main" id="{00000000-0008-0000-0700-0000C7020000}"/>
            </a:ext>
          </a:extLst>
        </xdr:cNvPr>
        <xdr:cNvSpPr txBox="1"/>
      </xdr:nvSpPr>
      <xdr:spPr>
        <a:xfrm>
          <a:off x="16370300" y="16361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73634</xdr:rowOff>
    </xdr:from>
    <xdr:to>
      <xdr:col>81</xdr:col>
      <xdr:colOff>101600</xdr:colOff>
      <xdr:row>97</xdr:row>
      <xdr:rowOff>3784</xdr:rowOff>
    </xdr:to>
    <xdr:sp macro="" textlink="">
      <xdr:nvSpPr>
        <xdr:cNvPr id="712" name="楕円 711">
          <a:extLst>
            <a:ext uri="{FF2B5EF4-FFF2-40B4-BE49-F238E27FC236}">
              <a16:creationId xmlns:a16="http://schemas.microsoft.com/office/drawing/2014/main" id="{00000000-0008-0000-0700-0000C8020000}"/>
            </a:ext>
          </a:extLst>
        </xdr:cNvPr>
        <xdr:cNvSpPr/>
      </xdr:nvSpPr>
      <xdr:spPr>
        <a:xfrm>
          <a:off x="15430500" y="1653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166361</xdr:rowOff>
    </xdr:from>
    <xdr:ext cx="534377"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14111" y="16625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95</xdr:row>
      <xdr:rowOff>157569</xdr:rowOff>
    </xdr:from>
    <xdr:to>
      <xdr:col>76</xdr:col>
      <xdr:colOff>165100</xdr:colOff>
      <xdr:row>96</xdr:row>
      <xdr:rowOff>87719</xdr:rowOff>
    </xdr:to>
    <xdr:sp macro="" textlink="">
      <xdr:nvSpPr>
        <xdr:cNvPr id="714" name="楕円 713">
          <a:extLst>
            <a:ext uri="{FF2B5EF4-FFF2-40B4-BE49-F238E27FC236}">
              <a16:creationId xmlns:a16="http://schemas.microsoft.com/office/drawing/2014/main" id="{00000000-0008-0000-0700-0000CA020000}"/>
            </a:ext>
          </a:extLst>
        </xdr:cNvPr>
        <xdr:cNvSpPr/>
      </xdr:nvSpPr>
      <xdr:spPr>
        <a:xfrm>
          <a:off x="14541500" y="16445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104246</xdr:rowOff>
    </xdr:from>
    <xdr:ext cx="534377"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4325111" y="16220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144983</xdr:rowOff>
    </xdr:from>
    <xdr:to>
      <xdr:col>72</xdr:col>
      <xdr:colOff>38100</xdr:colOff>
      <xdr:row>96</xdr:row>
      <xdr:rowOff>75133</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3652500" y="16432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91660</xdr:rowOff>
    </xdr:from>
    <xdr:ext cx="534377" cy="259045"/>
    <xdr:sp macro="" textlink="">
      <xdr:nvSpPr>
        <xdr:cNvPr id="717" name="テキスト ボックス 716">
          <a:extLst>
            <a:ext uri="{FF2B5EF4-FFF2-40B4-BE49-F238E27FC236}">
              <a16:creationId xmlns:a16="http://schemas.microsoft.com/office/drawing/2014/main" id="{00000000-0008-0000-0700-0000CD020000}"/>
            </a:ext>
          </a:extLst>
        </xdr:cNvPr>
        <xdr:cNvSpPr txBox="1"/>
      </xdr:nvSpPr>
      <xdr:spPr>
        <a:xfrm>
          <a:off x="13436111" y="162079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66675</xdr:rowOff>
    </xdr:from>
    <xdr:to>
      <xdr:col>67</xdr:col>
      <xdr:colOff>101600</xdr:colOff>
      <xdr:row>96</xdr:row>
      <xdr:rowOff>168275</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2763500" y="16525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159402</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2547111" y="166186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諸支出金グラフ枠">
          <a:extLst>
            <a:ext uri="{FF2B5EF4-FFF2-40B4-BE49-F238E27FC236}">
              <a16:creationId xmlns:a16="http://schemas.microsoft.com/office/drawing/2014/main" id="{00000000-0008-0000-0700-0000E4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104313</xdr:rowOff>
    </xdr:from>
    <xdr:to>
      <xdr:col>116</xdr:col>
      <xdr:colOff>62864</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flipV="1">
          <a:off x="22159595" y="5590713"/>
          <a:ext cx="1269" cy="1064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9801</xdr:rowOff>
    </xdr:from>
    <xdr:ext cx="249299" cy="259045"/>
    <xdr:sp macro="" textlink="">
      <xdr:nvSpPr>
        <xdr:cNvPr id="742" name="諸支出金最小値テキスト">
          <a:extLst>
            <a:ext uri="{FF2B5EF4-FFF2-40B4-BE49-F238E27FC236}">
              <a16:creationId xmlns:a16="http://schemas.microsoft.com/office/drawing/2014/main" id="{00000000-0008-0000-0700-0000E6020000}"/>
            </a:ext>
          </a:extLst>
        </xdr:cNvPr>
        <xdr:cNvSpPr txBox="1"/>
      </xdr:nvSpPr>
      <xdr:spPr>
        <a:xfrm>
          <a:off x="22212300" y="6696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50990</xdr:rowOff>
    </xdr:from>
    <xdr:ext cx="534377" cy="259045"/>
    <xdr:sp macro="" textlink="">
      <xdr:nvSpPr>
        <xdr:cNvPr id="744" name="諸支出金最大値テキスト">
          <a:extLst>
            <a:ext uri="{FF2B5EF4-FFF2-40B4-BE49-F238E27FC236}">
              <a16:creationId xmlns:a16="http://schemas.microsoft.com/office/drawing/2014/main" id="{00000000-0008-0000-0700-0000E8020000}"/>
            </a:ext>
          </a:extLst>
        </xdr:cNvPr>
        <xdr:cNvSpPr txBox="1"/>
      </xdr:nvSpPr>
      <xdr:spPr>
        <a:xfrm>
          <a:off x="22212300" y="5365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23,274</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104313</xdr:rowOff>
    </xdr:from>
    <xdr:to>
      <xdr:col>116</xdr:col>
      <xdr:colOff>152400</xdr:colOff>
      <xdr:row>32</xdr:row>
      <xdr:rowOff>104313</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2072600" y="5590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98701</xdr:rowOff>
    </xdr:from>
    <xdr:ext cx="378565" cy="259045"/>
    <xdr:sp macro="" textlink="">
      <xdr:nvSpPr>
        <xdr:cNvPr id="747" name="諸支出金平均値テキスト">
          <a:extLst>
            <a:ext uri="{FF2B5EF4-FFF2-40B4-BE49-F238E27FC236}">
              <a16:creationId xmlns:a16="http://schemas.microsoft.com/office/drawing/2014/main" id="{00000000-0008-0000-0700-0000EB020000}"/>
            </a:ext>
          </a:extLst>
        </xdr:cNvPr>
        <xdr:cNvSpPr txBox="1"/>
      </xdr:nvSpPr>
      <xdr:spPr>
        <a:xfrm>
          <a:off x="22212300" y="644235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75824</xdr:rowOff>
    </xdr:from>
    <xdr:to>
      <xdr:col>116</xdr:col>
      <xdr:colOff>114300</xdr:colOff>
      <xdr:row>39</xdr:row>
      <xdr:rowOff>5974</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22110700" y="6590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86020</xdr:rowOff>
    </xdr:from>
    <xdr:to>
      <xdr:col>112</xdr:col>
      <xdr:colOff>38100</xdr:colOff>
      <xdr:row>39</xdr:row>
      <xdr:rowOff>16170</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21272500" y="6601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32697</xdr:rowOff>
    </xdr:from>
    <xdr:ext cx="313932"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21166333" y="637634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87117</xdr:rowOff>
    </xdr:from>
    <xdr:to>
      <xdr:col>107</xdr:col>
      <xdr:colOff>101600</xdr:colOff>
      <xdr:row>39</xdr:row>
      <xdr:rowOff>17267</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0383500" y="6602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33794</xdr:rowOff>
    </xdr:from>
    <xdr:ext cx="313932"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77333" y="637744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81219</xdr:rowOff>
    </xdr:from>
    <xdr:to>
      <xdr:col>102</xdr:col>
      <xdr:colOff>165100</xdr:colOff>
      <xdr:row>39</xdr:row>
      <xdr:rowOff>11369</xdr:rowOff>
    </xdr:to>
    <xdr:sp macro="" textlink="">
      <xdr:nvSpPr>
        <xdr:cNvPr id="756" name="フローチャート: 判断 755">
          <a:extLst>
            <a:ext uri="{FF2B5EF4-FFF2-40B4-BE49-F238E27FC236}">
              <a16:creationId xmlns:a16="http://schemas.microsoft.com/office/drawing/2014/main" id="{00000000-0008-0000-0700-0000F4020000}"/>
            </a:ext>
          </a:extLst>
        </xdr:cNvPr>
        <xdr:cNvSpPr/>
      </xdr:nvSpPr>
      <xdr:spPr>
        <a:xfrm>
          <a:off x="19494500" y="65963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27896</xdr:rowOff>
    </xdr:from>
    <xdr:ext cx="378565"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6017" y="63715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79436</xdr:rowOff>
    </xdr:from>
    <xdr:to>
      <xdr:col>98</xdr:col>
      <xdr:colOff>38100</xdr:colOff>
      <xdr:row>39</xdr:row>
      <xdr:rowOff>9586</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18605500" y="6594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26113</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18467017" y="63697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54251</xdr:rowOff>
    </xdr:from>
    <xdr:ext cx="249299" cy="259045"/>
    <xdr:sp macro="" textlink="">
      <xdr:nvSpPr>
        <xdr:cNvPr id="766" name="諸支出金該当値テキスト">
          <a:extLst>
            <a:ext uri="{FF2B5EF4-FFF2-40B4-BE49-F238E27FC236}">
              <a16:creationId xmlns:a16="http://schemas.microsoft.com/office/drawing/2014/main" id="{00000000-0008-0000-0700-0000FE020000}"/>
            </a:ext>
          </a:extLst>
        </xdr:cNvPr>
        <xdr:cNvSpPr txBox="1"/>
      </xdr:nvSpPr>
      <xdr:spPr>
        <a:xfrm>
          <a:off x="22212300" y="656935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a:extLst>
            <a:ext uri="{FF2B5EF4-FFF2-40B4-BE49-F238E27FC236}">
              <a16:creationId xmlns:a16="http://schemas.microsoft.com/office/drawing/2014/main" id="{00000000-0008-0000-0700-0000FF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a:extLst>
            <a:ext uri="{FF2B5EF4-FFF2-40B4-BE49-F238E27FC236}">
              <a16:creationId xmlns:a16="http://schemas.microsoft.com/office/drawing/2014/main" id="{00000000-0008-0000-0700-000001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a:extLst>
            <a:ext uri="{FF2B5EF4-FFF2-40B4-BE49-F238E27FC236}">
              <a16:creationId xmlns:a16="http://schemas.microsoft.com/office/drawing/2014/main" id="{00000000-0008-0000-0700-000003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a:extLst>
            <a:ext uri="{FF2B5EF4-FFF2-40B4-BE49-F238E27FC236}">
              <a16:creationId xmlns:a16="http://schemas.microsoft.com/office/drawing/2014/main" id="{00000000-0008-0000-0700-000005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京都府平均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前年度繰上充用金グラフ枠">
          <a:extLst>
            <a:ext uri="{FF2B5EF4-FFF2-40B4-BE49-F238E27FC236}">
              <a16:creationId xmlns:a16="http://schemas.microsoft.com/office/drawing/2014/main" id="{00000000-0008-0000-07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1" name="前年度繰上充用金最小値テキスト">
          <a:extLst>
            <a:ext uri="{FF2B5EF4-FFF2-40B4-BE49-F238E27FC236}">
              <a16:creationId xmlns:a16="http://schemas.microsoft.com/office/drawing/2014/main" id="{00000000-0008-0000-0700-000017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3" name="前年度繰上充用金最大値テキスト">
          <a:extLst>
            <a:ext uri="{FF2B5EF4-FFF2-40B4-BE49-F238E27FC236}">
              <a16:creationId xmlns:a16="http://schemas.microsoft.com/office/drawing/2014/main" id="{00000000-0008-0000-0700-000019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6" name="前年度繰上充用金平均値テキスト">
          <a:extLst>
            <a:ext uri="{FF2B5EF4-FFF2-40B4-BE49-F238E27FC236}">
              <a16:creationId xmlns:a16="http://schemas.microsoft.com/office/drawing/2014/main" id="{00000000-0008-0000-0700-00001C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8" name="直線コネクタ 797">
          <a:extLst>
            <a:ext uri="{FF2B5EF4-FFF2-40B4-BE49-F238E27FC236}">
              <a16:creationId xmlns:a16="http://schemas.microsoft.com/office/drawing/2014/main" id="{00000000-0008-0000-0700-00001E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5" name="フローチャート: 判断 804">
          <a:extLst>
            <a:ext uri="{FF2B5EF4-FFF2-40B4-BE49-F238E27FC236}">
              <a16:creationId xmlns:a16="http://schemas.microsoft.com/office/drawing/2014/main" id="{00000000-0008-0000-0700-000025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5" name="前年度繰上充用金該当値テキスト">
          <a:extLst>
            <a:ext uri="{FF2B5EF4-FFF2-40B4-BE49-F238E27FC236}">
              <a16:creationId xmlns:a16="http://schemas.microsoft.com/office/drawing/2014/main" id="{00000000-0008-0000-0700-00002F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6" name="楕円 815">
          <a:extLst>
            <a:ext uri="{FF2B5EF4-FFF2-40B4-BE49-F238E27FC236}">
              <a16:creationId xmlns:a16="http://schemas.microsoft.com/office/drawing/2014/main" id="{00000000-0008-0000-0700-000030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8" name="楕円 817">
          <a:extLst>
            <a:ext uri="{FF2B5EF4-FFF2-40B4-BE49-F238E27FC236}">
              <a16:creationId xmlns:a16="http://schemas.microsoft.com/office/drawing/2014/main" id="{00000000-0008-0000-0700-000032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0" name="楕円 819">
          <a:extLst>
            <a:ext uri="{FF2B5EF4-FFF2-40B4-BE49-F238E27FC236}">
              <a16:creationId xmlns:a16="http://schemas.microsoft.com/office/drawing/2014/main" id="{00000000-0008-0000-0700-000034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2" name="楕円 821">
          <a:extLst>
            <a:ext uri="{FF2B5EF4-FFF2-40B4-BE49-F238E27FC236}">
              <a16:creationId xmlns:a16="http://schemas.microsoft.com/office/drawing/2014/main" id="{00000000-0008-0000-0700-000036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5" name="正方形/長方形 824">
          <a:extLst>
            <a:ext uri="{FF2B5EF4-FFF2-40B4-BE49-F238E27FC236}">
              <a16:creationId xmlns:a16="http://schemas.microsoft.com/office/drawing/2014/main" id="{00000000-0008-0000-0700-000039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令和５年度からの主な増減は、総務費における基金積立金の減や、消防庁舎整備完了による消防費の減、学校施設整備の完了に伴う教育費の減がある。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　また、障害者福祉サービス費や保育所等を始めとして人件費が人事院勧告の影響等に伴い増加したことによる民生費の増がある。</a:t>
          </a:r>
          <a:endPar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令和３年度に類似団体区分が</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Ⅱ-</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１から</a:t>
          </a:r>
          <a:r>
            <a:rPr kumimoji="1" lang="en-US" altLang="ja-JP"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Ⅱ-</a:t>
          </a:r>
          <a:r>
            <a:rPr kumimoji="1" lang="ja-JP" altLang="en-US" sz="1300" b="0" i="0" u="none" strike="noStrike" kern="0" cap="none" spc="0" normalizeH="0" baseline="0" noProof="0">
              <a:ln>
                <a:noFill/>
              </a:ln>
              <a:solidFill>
                <a:prstClr val="black"/>
              </a:solidFill>
              <a:effectLst/>
              <a:uLnTx/>
              <a:uFillTx/>
              <a:latin typeface="ＭＳ Ｐゴシック" panose="020B0600070205080204" pitchFamily="50" charset="-128"/>
              <a:ea typeface="ＭＳ Ｐゴシック" panose="020B0600070205080204" pitchFamily="50" charset="-128"/>
              <a:cs typeface="+mn-cs"/>
            </a:rPr>
            <a:t>３へ変更となり、令和２年度までと比較して面積が狭く人口密度が比較的高い団体が比較対象となっている。</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京都府八幡市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実質収支は継続的に黒字を確保している。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しかし、令和６年度も引き続き財政調整基金の積立を行い、標準財政規模の</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10</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％以上を確保できているが、昨年に引き続く退職手当債の繰上償還を実施しなかったことや積立金の取崩額が</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78.8</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％増となり、実質単年度収支については赤字となっている。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京都府八幡市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令和６年度においても引き続きすべての会計で黒字となっている。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水道事業は多くの施設更新需要を有することから、全国的に本指標における黒字額が大きくなる傾向があるが、これは流動資産と流動負債の差額から流動負債の企業債分を控除したものをベースとした指標であり、損益計算上の剰余金の額やキャッシュ・フローの額とは異なるものである。そのため、水道・下水道事業については本指標では黒字となっているが、公営企業会計における各種指標や経営戦略に基づき確実な財源確保に取り組んでいく必要がある。</a:t>
          </a:r>
          <a:endPar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　平成</a:t>
          </a:r>
          <a:r>
            <a:rPr kumimoji="1" lang="en-US" altLang="ja-JP"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29</a:t>
          </a:r>
          <a:r>
            <a:rPr kumimoji="1" lang="ja-JP" altLang="en-US" sz="1400" b="0" i="0" u="none" strike="noStrike" kern="0" cap="none" spc="0" normalizeH="0" baseline="0" noProof="0">
              <a:ln>
                <a:noFill/>
              </a:ln>
              <a:solidFill>
                <a:prstClr val="black"/>
              </a:solidFill>
              <a:effectLst/>
              <a:uLnTx/>
              <a:uFillTx/>
              <a:latin typeface="ＭＳ ゴシック" pitchFamily="49" charset="-128"/>
              <a:ea typeface="ＭＳ ゴシック" pitchFamily="49" charset="-128"/>
              <a:cs typeface="+mn-cs"/>
            </a:rPr>
            <a:t>年度に国民健康保険特別会計及び下水道事業会計への基準外繰出の見直しを実施しており、引き続き繰出金の抑制と適正化に努めている。近年は、高齢化の進行に伴い、介護保険特別会計及び後期高齢者医療特別会計への繰出が増加傾向である。</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workbookViewId="0">
      <selection activeCell="U37" sqref="U37:V37"/>
    </sheetView>
  </sheetViews>
  <sheetFormatPr defaultColWidth="0" defaultRowHeight="11.25" zeroHeight="1"/>
  <cols>
    <col min="1" max="11" width="2.125" style="162" customWidth="1"/>
    <col min="12" max="12" width="2.25" style="162" customWidth="1"/>
    <col min="13" max="17" width="2.375" style="162" customWidth="1"/>
    <col min="18" max="119" width="2.125" style="162" customWidth="1"/>
    <col min="120" max="16384" width="0" style="162" hidden="1"/>
  </cols>
  <sheetData>
    <row r="1" spans="1:119" ht="33" customHeight="1">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63"/>
      <c r="DK1" s="163"/>
      <c r="DL1" s="163"/>
      <c r="DM1" s="163"/>
      <c r="DN1" s="163"/>
      <c r="DO1" s="163"/>
    </row>
    <row r="2" spans="1:119" ht="24.75" thickBot="1">
      <c r="B2" s="164" t="s">
        <v>77</v>
      </c>
      <c r="C2" s="164"/>
      <c r="D2" s="165"/>
    </row>
    <row r="3" spans="1:119" ht="18.75" customHeight="1" thickBot="1">
      <c r="A3" s="163"/>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c r="A4" s="163"/>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30536767</v>
      </c>
      <c r="BO4" s="358"/>
      <c r="BP4" s="358"/>
      <c r="BQ4" s="358"/>
      <c r="BR4" s="358"/>
      <c r="BS4" s="358"/>
      <c r="BT4" s="358"/>
      <c r="BU4" s="359"/>
      <c r="BV4" s="357">
        <v>31443355</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3.4</v>
      </c>
      <c r="CU4" s="364"/>
      <c r="CV4" s="364"/>
      <c r="CW4" s="364"/>
      <c r="CX4" s="364"/>
      <c r="CY4" s="364"/>
      <c r="CZ4" s="364"/>
      <c r="DA4" s="365"/>
      <c r="DB4" s="363">
        <v>4.4000000000000004</v>
      </c>
      <c r="DC4" s="364"/>
      <c r="DD4" s="364"/>
      <c r="DE4" s="364"/>
      <c r="DF4" s="364"/>
      <c r="DG4" s="364"/>
      <c r="DH4" s="364"/>
      <c r="DI4" s="365"/>
    </row>
    <row r="5" spans="1:119" ht="18.75" customHeight="1">
      <c r="A5" s="163"/>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29812075</v>
      </c>
      <c r="BO5" s="395"/>
      <c r="BP5" s="395"/>
      <c r="BQ5" s="395"/>
      <c r="BR5" s="395"/>
      <c r="BS5" s="395"/>
      <c r="BT5" s="395"/>
      <c r="BU5" s="396"/>
      <c r="BV5" s="394">
        <v>30605618</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101.8</v>
      </c>
      <c r="CU5" s="392"/>
      <c r="CV5" s="392"/>
      <c r="CW5" s="392"/>
      <c r="CX5" s="392"/>
      <c r="CY5" s="392"/>
      <c r="CZ5" s="392"/>
      <c r="DA5" s="393"/>
      <c r="DB5" s="391">
        <v>96.8</v>
      </c>
      <c r="DC5" s="392"/>
      <c r="DD5" s="392"/>
      <c r="DE5" s="392"/>
      <c r="DF5" s="392"/>
      <c r="DG5" s="392"/>
      <c r="DH5" s="392"/>
      <c r="DI5" s="393"/>
    </row>
    <row r="6" spans="1:119" ht="18.75" customHeight="1">
      <c r="A6" s="163"/>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724692</v>
      </c>
      <c r="BO6" s="395"/>
      <c r="BP6" s="395"/>
      <c r="BQ6" s="395"/>
      <c r="BR6" s="395"/>
      <c r="BS6" s="395"/>
      <c r="BT6" s="395"/>
      <c r="BU6" s="396"/>
      <c r="BV6" s="394">
        <v>837737</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102.3</v>
      </c>
      <c r="CU6" s="432"/>
      <c r="CV6" s="432"/>
      <c r="CW6" s="432"/>
      <c r="CX6" s="432"/>
      <c r="CY6" s="432"/>
      <c r="CZ6" s="432"/>
      <c r="DA6" s="433"/>
      <c r="DB6" s="431">
        <v>97.7</v>
      </c>
      <c r="DC6" s="432"/>
      <c r="DD6" s="432"/>
      <c r="DE6" s="432"/>
      <c r="DF6" s="432"/>
      <c r="DG6" s="432"/>
      <c r="DH6" s="432"/>
      <c r="DI6" s="433"/>
    </row>
    <row r="7" spans="1:119" ht="18.75" customHeight="1">
      <c r="A7" s="163"/>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90</v>
      </c>
      <c r="AV7" s="427"/>
      <c r="AW7" s="427"/>
      <c r="AX7" s="427"/>
      <c r="AY7" s="428" t="s">
        <v>101</v>
      </c>
      <c r="AZ7" s="429"/>
      <c r="BA7" s="429"/>
      <c r="BB7" s="429"/>
      <c r="BC7" s="429"/>
      <c r="BD7" s="429"/>
      <c r="BE7" s="429"/>
      <c r="BF7" s="429"/>
      <c r="BG7" s="429"/>
      <c r="BH7" s="429"/>
      <c r="BI7" s="429"/>
      <c r="BJ7" s="429"/>
      <c r="BK7" s="429"/>
      <c r="BL7" s="429"/>
      <c r="BM7" s="430"/>
      <c r="BN7" s="394">
        <v>173111</v>
      </c>
      <c r="BO7" s="395"/>
      <c r="BP7" s="395"/>
      <c r="BQ7" s="395"/>
      <c r="BR7" s="395"/>
      <c r="BS7" s="395"/>
      <c r="BT7" s="395"/>
      <c r="BU7" s="396"/>
      <c r="BV7" s="394">
        <v>129754</v>
      </c>
      <c r="BW7" s="395"/>
      <c r="BX7" s="395"/>
      <c r="BY7" s="395"/>
      <c r="BZ7" s="395"/>
      <c r="CA7" s="395"/>
      <c r="CB7" s="395"/>
      <c r="CC7" s="396"/>
      <c r="CD7" s="397" t="s">
        <v>102</v>
      </c>
      <c r="CE7" s="398"/>
      <c r="CF7" s="398"/>
      <c r="CG7" s="398"/>
      <c r="CH7" s="398"/>
      <c r="CI7" s="398"/>
      <c r="CJ7" s="398"/>
      <c r="CK7" s="398"/>
      <c r="CL7" s="398"/>
      <c r="CM7" s="398"/>
      <c r="CN7" s="398"/>
      <c r="CO7" s="398"/>
      <c r="CP7" s="398"/>
      <c r="CQ7" s="398"/>
      <c r="CR7" s="398"/>
      <c r="CS7" s="399"/>
      <c r="CT7" s="394">
        <v>16423785</v>
      </c>
      <c r="CU7" s="395"/>
      <c r="CV7" s="395"/>
      <c r="CW7" s="395"/>
      <c r="CX7" s="395"/>
      <c r="CY7" s="395"/>
      <c r="CZ7" s="395"/>
      <c r="DA7" s="396"/>
      <c r="DB7" s="394">
        <v>15971968</v>
      </c>
      <c r="DC7" s="395"/>
      <c r="DD7" s="395"/>
      <c r="DE7" s="395"/>
      <c r="DF7" s="395"/>
      <c r="DG7" s="395"/>
      <c r="DH7" s="395"/>
      <c r="DI7" s="396"/>
    </row>
    <row r="8" spans="1:119" ht="18.75" customHeight="1" thickBot="1">
      <c r="A8" s="163"/>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103</v>
      </c>
      <c r="AN8" s="424"/>
      <c r="AO8" s="424"/>
      <c r="AP8" s="424"/>
      <c r="AQ8" s="424"/>
      <c r="AR8" s="424"/>
      <c r="AS8" s="424"/>
      <c r="AT8" s="425"/>
      <c r="AU8" s="426" t="s">
        <v>104</v>
      </c>
      <c r="AV8" s="427"/>
      <c r="AW8" s="427"/>
      <c r="AX8" s="427"/>
      <c r="AY8" s="428" t="s">
        <v>105</v>
      </c>
      <c r="AZ8" s="429"/>
      <c r="BA8" s="429"/>
      <c r="BB8" s="429"/>
      <c r="BC8" s="429"/>
      <c r="BD8" s="429"/>
      <c r="BE8" s="429"/>
      <c r="BF8" s="429"/>
      <c r="BG8" s="429"/>
      <c r="BH8" s="429"/>
      <c r="BI8" s="429"/>
      <c r="BJ8" s="429"/>
      <c r="BK8" s="429"/>
      <c r="BL8" s="429"/>
      <c r="BM8" s="430"/>
      <c r="BN8" s="394">
        <v>551581</v>
      </c>
      <c r="BO8" s="395"/>
      <c r="BP8" s="395"/>
      <c r="BQ8" s="395"/>
      <c r="BR8" s="395"/>
      <c r="BS8" s="395"/>
      <c r="BT8" s="395"/>
      <c r="BU8" s="396"/>
      <c r="BV8" s="394">
        <v>707983</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0.64</v>
      </c>
      <c r="CU8" s="435"/>
      <c r="CV8" s="435"/>
      <c r="CW8" s="435"/>
      <c r="CX8" s="435"/>
      <c r="CY8" s="435"/>
      <c r="CZ8" s="435"/>
      <c r="DA8" s="436"/>
      <c r="DB8" s="434">
        <v>0.63</v>
      </c>
      <c r="DC8" s="435"/>
      <c r="DD8" s="435"/>
      <c r="DE8" s="435"/>
      <c r="DF8" s="435"/>
      <c r="DG8" s="435"/>
      <c r="DH8" s="435"/>
      <c r="DI8" s="436"/>
    </row>
    <row r="9" spans="1:119" ht="18.75" customHeight="1" thickBot="1">
      <c r="A9" s="163"/>
      <c r="B9" s="388" t="s">
        <v>107</v>
      </c>
      <c r="C9" s="389"/>
      <c r="D9" s="389"/>
      <c r="E9" s="389"/>
      <c r="F9" s="389"/>
      <c r="G9" s="389"/>
      <c r="H9" s="389"/>
      <c r="I9" s="389"/>
      <c r="J9" s="389"/>
      <c r="K9" s="437"/>
      <c r="L9" s="438" t="s">
        <v>108</v>
      </c>
      <c r="M9" s="439"/>
      <c r="N9" s="439"/>
      <c r="O9" s="439"/>
      <c r="P9" s="439"/>
      <c r="Q9" s="440"/>
      <c r="R9" s="441">
        <v>70433</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-156402</v>
      </c>
      <c r="BO9" s="395"/>
      <c r="BP9" s="395"/>
      <c r="BQ9" s="395"/>
      <c r="BR9" s="395"/>
      <c r="BS9" s="395"/>
      <c r="BT9" s="395"/>
      <c r="BU9" s="396"/>
      <c r="BV9" s="394">
        <v>-1689</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11.7</v>
      </c>
      <c r="CU9" s="392"/>
      <c r="CV9" s="392"/>
      <c r="CW9" s="392"/>
      <c r="CX9" s="392"/>
      <c r="CY9" s="392"/>
      <c r="CZ9" s="392"/>
      <c r="DA9" s="393"/>
      <c r="DB9" s="391">
        <v>11.5</v>
      </c>
      <c r="DC9" s="392"/>
      <c r="DD9" s="392"/>
      <c r="DE9" s="392"/>
      <c r="DF9" s="392"/>
      <c r="DG9" s="392"/>
      <c r="DH9" s="392"/>
      <c r="DI9" s="393"/>
    </row>
    <row r="10" spans="1:119" ht="18.75" customHeight="1" thickBot="1">
      <c r="A10" s="163"/>
      <c r="B10" s="388"/>
      <c r="C10" s="389"/>
      <c r="D10" s="389"/>
      <c r="E10" s="389"/>
      <c r="F10" s="389"/>
      <c r="G10" s="389"/>
      <c r="H10" s="389"/>
      <c r="I10" s="389"/>
      <c r="J10" s="389"/>
      <c r="K10" s="437"/>
      <c r="L10" s="444" t="s">
        <v>113</v>
      </c>
      <c r="M10" s="424"/>
      <c r="N10" s="424"/>
      <c r="O10" s="424"/>
      <c r="P10" s="424"/>
      <c r="Q10" s="425"/>
      <c r="R10" s="445">
        <v>72664</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4285</v>
      </c>
      <c r="BO10" s="395"/>
      <c r="BP10" s="395"/>
      <c r="BQ10" s="395"/>
      <c r="BR10" s="395"/>
      <c r="BS10" s="395"/>
      <c r="BT10" s="395"/>
      <c r="BU10" s="396"/>
      <c r="BV10" s="394">
        <v>23353</v>
      </c>
      <c r="BW10" s="395"/>
      <c r="BX10" s="395"/>
      <c r="BY10" s="395"/>
      <c r="BZ10" s="395"/>
      <c r="CA10" s="395"/>
      <c r="CB10" s="395"/>
      <c r="CC10" s="396"/>
      <c r="CD10" s="169" t="s">
        <v>116</v>
      </c>
      <c r="CE10" s="170"/>
      <c r="CF10" s="170"/>
      <c r="CG10" s="170"/>
      <c r="CH10" s="170"/>
      <c r="CI10" s="170"/>
      <c r="CJ10" s="170"/>
      <c r="CK10" s="170"/>
      <c r="CL10" s="170"/>
      <c r="CM10" s="170"/>
      <c r="CN10" s="170"/>
      <c r="CO10" s="170"/>
      <c r="CP10" s="170"/>
      <c r="CQ10" s="170"/>
      <c r="CR10" s="170"/>
      <c r="CS10" s="171"/>
      <c r="CT10" s="175"/>
      <c r="CU10" s="176"/>
      <c r="CV10" s="176"/>
      <c r="CW10" s="176"/>
      <c r="CX10" s="176"/>
      <c r="CY10" s="176"/>
      <c r="CZ10" s="176"/>
      <c r="DA10" s="177"/>
      <c r="DB10" s="175"/>
      <c r="DC10" s="176"/>
      <c r="DD10" s="176"/>
      <c r="DE10" s="176"/>
      <c r="DF10" s="176"/>
      <c r="DG10" s="176"/>
      <c r="DH10" s="176"/>
      <c r="DI10" s="177"/>
    </row>
    <row r="11" spans="1:119" ht="18.75" customHeight="1" thickBot="1">
      <c r="A11" s="163"/>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c r="A12" s="163"/>
      <c r="B12" s="454" t="s">
        <v>123</v>
      </c>
      <c r="C12" s="455"/>
      <c r="D12" s="455"/>
      <c r="E12" s="455"/>
      <c r="F12" s="455"/>
      <c r="G12" s="455"/>
      <c r="H12" s="455"/>
      <c r="I12" s="455"/>
      <c r="J12" s="455"/>
      <c r="K12" s="456"/>
      <c r="L12" s="463" t="s">
        <v>124</v>
      </c>
      <c r="M12" s="464"/>
      <c r="N12" s="464"/>
      <c r="O12" s="464"/>
      <c r="P12" s="464"/>
      <c r="Q12" s="465"/>
      <c r="R12" s="466">
        <v>68598</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465000</v>
      </c>
      <c r="BO12" s="395"/>
      <c r="BP12" s="395"/>
      <c r="BQ12" s="395"/>
      <c r="BR12" s="395"/>
      <c r="BS12" s="395"/>
      <c r="BT12" s="395"/>
      <c r="BU12" s="396"/>
      <c r="BV12" s="394">
        <v>260000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c r="A13" s="163"/>
      <c r="B13" s="457"/>
      <c r="C13" s="458"/>
      <c r="D13" s="458"/>
      <c r="E13" s="458"/>
      <c r="F13" s="458"/>
      <c r="G13" s="458"/>
      <c r="H13" s="458"/>
      <c r="I13" s="458"/>
      <c r="J13" s="458"/>
      <c r="K13" s="459"/>
      <c r="L13" s="178"/>
      <c r="M13" s="485" t="s">
        <v>130</v>
      </c>
      <c r="N13" s="486"/>
      <c r="O13" s="486"/>
      <c r="P13" s="486"/>
      <c r="Q13" s="487"/>
      <c r="R13" s="478">
        <v>65778</v>
      </c>
      <c r="S13" s="479"/>
      <c r="T13" s="479"/>
      <c r="U13" s="479"/>
      <c r="V13" s="480"/>
      <c r="W13" s="410" t="s">
        <v>131</v>
      </c>
      <c r="X13" s="411"/>
      <c r="Y13" s="411"/>
      <c r="Z13" s="411"/>
      <c r="AA13" s="411"/>
      <c r="AB13" s="401"/>
      <c r="AC13" s="445">
        <v>592</v>
      </c>
      <c r="AD13" s="446"/>
      <c r="AE13" s="446"/>
      <c r="AF13" s="446"/>
      <c r="AG13" s="488"/>
      <c r="AH13" s="445">
        <v>591</v>
      </c>
      <c r="AI13" s="446"/>
      <c r="AJ13" s="446"/>
      <c r="AK13" s="446"/>
      <c r="AL13" s="447"/>
      <c r="AM13" s="423" t="s">
        <v>132</v>
      </c>
      <c r="AN13" s="424"/>
      <c r="AO13" s="424"/>
      <c r="AP13" s="424"/>
      <c r="AQ13" s="424"/>
      <c r="AR13" s="424"/>
      <c r="AS13" s="424"/>
      <c r="AT13" s="425"/>
      <c r="AU13" s="426" t="s">
        <v>104</v>
      </c>
      <c r="AV13" s="427"/>
      <c r="AW13" s="427"/>
      <c r="AX13" s="427"/>
      <c r="AY13" s="428" t="s">
        <v>133</v>
      </c>
      <c r="AZ13" s="429"/>
      <c r="BA13" s="429"/>
      <c r="BB13" s="429"/>
      <c r="BC13" s="429"/>
      <c r="BD13" s="429"/>
      <c r="BE13" s="429"/>
      <c r="BF13" s="429"/>
      <c r="BG13" s="429"/>
      <c r="BH13" s="429"/>
      <c r="BI13" s="429"/>
      <c r="BJ13" s="429"/>
      <c r="BK13" s="429"/>
      <c r="BL13" s="429"/>
      <c r="BM13" s="430"/>
      <c r="BN13" s="394">
        <v>-617117</v>
      </c>
      <c r="BO13" s="395"/>
      <c r="BP13" s="395"/>
      <c r="BQ13" s="395"/>
      <c r="BR13" s="395"/>
      <c r="BS13" s="395"/>
      <c r="BT13" s="395"/>
      <c r="BU13" s="396"/>
      <c r="BV13" s="394">
        <v>-238336</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3.4</v>
      </c>
      <c r="CU13" s="392"/>
      <c r="CV13" s="392"/>
      <c r="CW13" s="392"/>
      <c r="CX13" s="392"/>
      <c r="CY13" s="392"/>
      <c r="CZ13" s="392"/>
      <c r="DA13" s="393"/>
      <c r="DB13" s="391">
        <v>3.4</v>
      </c>
      <c r="DC13" s="392"/>
      <c r="DD13" s="392"/>
      <c r="DE13" s="392"/>
      <c r="DF13" s="392"/>
      <c r="DG13" s="392"/>
      <c r="DH13" s="392"/>
      <c r="DI13" s="393"/>
    </row>
    <row r="14" spans="1:119" ht="18.75" customHeight="1" thickBot="1">
      <c r="A14" s="163"/>
      <c r="B14" s="457"/>
      <c r="C14" s="458"/>
      <c r="D14" s="458"/>
      <c r="E14" s="458"/>
      <c r="F14" s="458"/>
      <c r="G14" s="458"/>
      <c r="H14" s="458"/>
      <c r="I14" s="458"/>
      <c r="J14" s="458"/>
      <c r="K14" s="459"/>
      <c r="L14" s="475" t="s">
        <v>135</v>
      </c>
      <c r="M14" s="476"/>
      <c r="N14" s="476"/>
      <c r="O14" s="476"/>
      <c r="P14" s="476"/>
      <c r="Q14" s="477"/>
      <c r="R14" s="478">
        <v>69219</v>
      </c>
      <c r="S14" s="479"/>
      <c r="T14" s="479"/>
      <c r="U14" s="479"/>
      <c r="V14" s="480"/>
      <c r="W14" s="384"/>
      <c r="X14" s="385"/>
      <c r="Y14" s="385"/>
      <c r="Z14" s="385"/>
      <c r="AA14" s="385"/>
      <c r="AB14" s="374"/>
      <c r="AC14" s="481">
        <v>2.2000000000000002</v>
      </c>
      <c r="AD14" s="482"/>
      <c r="AE14" s="482"/>
      <c r="AF14" s="482"/>
      <c r="AG14" s="483"/>
      <c r="AH14" s="481">
        <v>2</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v>22.3</v>
      </c>
      <c r="CU14" s="493"/>
      <c r="CV14" s="493"/>
      <c r="CW14" s="493"/>
      <c r="CX14" s="493"/>
      <c r="CY14" s="493"/>
      <c r="CZ14" s="493"/>
      <c r="DA14" s="494"/>
      <c r="DB14" s="492">
        <v>22.9</v>
      </c>
      <c r="DC14" s="493"/>
      <c r="DD14" s="493"/>
      <c r="DE14" s="493"/>
      <c r="DF14" s="493"/>
      <c r="DG14" s="493"/>
      <c r="DH14" s="493"/>
      <c r="DI14" s="494"/>
    </row>
    <row r="15" spans="1:119" ht="18.75" customHeight="1">
      <c r="A15" s="163"/>
      <c r="B15" s="457"/>
      <c r="C15" s="458"/>
      <c r="D15" s="458"/>
      <c r="E15" s="458"/>
      <c r="F15" s="458"/>
      <c r="G15" s="458"/>
      <c r="H15" s="458"/>
      <c r="I15" s="458"/>
      <c r="J15" s="458"/>
      <c r="K15" s="459"/>
      <c r="L15" s="178"/>
      <c r="M15" s="485" t="s">
        <v>130</v>
      </c>
      <c r="N15" s="486"/>
      <c r="O15" s="486"/>
      <c r="P15" s="486"/>
      <c r="Q15" s="487"/>
      <c r="R15" s="478">
        <v>66662</v>
      </c>
      <c r="S15" s="479"/>
      <c r="T15" s="479"/>
      <c r="U15" s="479"/>
      <c r="V15" s="480"/>
      <c r="W15" s="410" t="s">
        <v>137</v>
      </c>
      <c r="X15" s="411"/>
      <c r="Y15" s="411"/>
      <c r="Z15" s="411"/>
      <c r="AA15" s="411"/>
      <c r="AB15" s="401"/>
      <c r="AC15" s="445">
        <v>6606</v>
      </c>
      <c r="AD15" s="446"/>
      <c r="AE15" s="446"/>
      <c r="AF15" s="446"/>
      <c r="AG15" s="488"/>
      <c r="AH15" s="445">
        <v>6974</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8957581</v>
      </c>
      <c r="BO15" s="358"/>
      <c r="BP15" s="358"/>
      <c r="BQ15" s="358"/>
      <c r="BR15" s="358"/>
      <c r="BS15" s="358"/>
      <c r="BT15" s="358"/>
      <c r="BU15" s="359"/>
      <c r="BV15" s="357">
        <v>8636393</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79"/>
      <c r="CU15" s="180"/>
      <c r="CV15" s="180"/>
      <c r="CW15" s="180"/>
      <c r="CX15" s="180"/>
      <c r="CY15" s="180"/>
      <c r="CZ15" s="180"/>
      <c r="DA15" s="181"/>
      <c r="DB15" s="179"/>
      <c r="DC15" s="180"/>
      <c r="DD15" s="180"/>
      <c r="DE15" s="180"/>
      <c r="DF15" s="180"/>
      <c r="DG15" s="180"/>
      <c r="DH15" s="180"/>
      <c r="DI15" s="181"/>
    </row>
    <row r="16" spans="1:119" ht="18.75" customHeight="1">
      <c r="A16" s="163"/>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24.1</v>
      </c>
      <c r="AD16" s="482"/>
      <c r="AE16" s="482"/>
      <c r="AF16" s="482"/>
      <c r="AG16" s="483"/>
      <c r="AH16" s="481">
        <v>24</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13946681</v>
      </c>
      <c r="BO16" s="395"/>
      <c r="BP16" s="395"/>
      <c r="BQ16" s="395"/>
      <c r="BR16" s="395"/>
      <c r="BS16" s="395"/>
      <c r="BT16" s="395"/>
      <c r="BU16" s="396"/>
      <c r="BV16" s="394">
        <v>13489738</v>
      </c>
      <c r="BW16" s="395"/>
      <c r="BX16" s="395"/>
      <c r="BY16" s="395"/>
      <c r="BZ16" s="395"/>
      <c r="CA16" s="395"/>
      <c r="CB16" s="395"/>
      <c r="CC16" s="396"/>
      <c r="CD16" s="172"/>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c r="A17" s="163"/>
      <c r="B17" s="460"/>
      <c r="C17" s="461"/>
      <c r="D17" s="461"/>
      <c r="E17" s="461"/>
      <c r="F17" s="461"/>
      <c r="G17" s="461"/>
      <c r="H17" s="461"/>
      <c r="I17" s="461"/>
      <c r="J17" s="461"/>
      <c r="K17" s="462"/>
      <c r="L17" s="182"/>
      <c r="M17" s="505" t="s">
        <v>143</v>
      </c>
      <c r="N17" s="506"/>
      <c r="O17" s="506"/>
      <c r="P17" s="506"/>
      <c r="Q17" s="507"/>
      <c r="R17" s="500" t="s">
        <v>144</v>
      </c>
      <c r="S17" s="501"/>
      <c r="T17" s="501"/>
      <c r="U17" s="501"/>
      <c r="V17" s="502"/>
      <c r="W17" s="410" t="s">
        <v>145</v>
      </c>
      <c r="X17" s="411"/>
      <c r="Y17" s="411"/>
      <c r="Z17" s="411"/>
      <c r="AA17" s="411"/>
      <c r="AB17" s="401"/>
      <c r="AC17" s="445">
        <v>20187</v>
      </c>
      <c r="AD17" s="446"/>
      <c r="AE17" s="446"/>
      <c r="AF17" s="446"/>
      <c r="AG17" s="488"/>
      <c r="AH17" s="445">
        <v>21439</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11383132</v>
      </c>
      <c r="BO17" s="395"/>
      <c r="BP17" s="395"/>
      <c r="BQ17" s="395"/>
      <c r="BR17" s="395"/>
      <c r="BS17" s="395"/>
      <c r="BT17" s="395"/>
      <c r="BU17" s="396"/>
      <c r="BV17" s="394">
        <v>10955261</v>
      </c>
      <c r="BW17" s="395"/>
      <c r="BX17" s="395"/>
      <c r="BY17" s="395"/>
      <c r="BZ17" s="395"/>
      <c r="CA17" s="395"/>
      <c r="CB17" s="395"/>
      <c r="CC17" s="396"/>
      <c r="CD17" s="172"/>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c r="A18" s="163"/>
      <c r="B18" s="516" t="s">
        <v>147</v>
      </c>
      <c r="C18" s="437"/>
      <c r="D18" s="437"/>
      <c r="E18" s="517"/>
      <c r="F18" s="517"/>
      <c r="G18" s="517"/>
      <c r="H18" s="517"/>
      <c r="I18" s="517"/>
      <c r="J18" s="517"/>
      <c r="K18" s="517"/>
      <c r="L18" s="518">
        <v>24.35</v>
      </c>
      <c r="M18" s="518"/>
      <c r="N18" s="518"/>
      <c r="O18" s="518"/>
      <c r="P18" s="518"/>
      <c r="Q18" s="518"/>
      <c r="R18" s="519"/>
      <c r="S18" s="519"/>
      <c r="T18" s="519"/>
      <c r="U18" s="519"/>
      <c r="V18" s="520"/>
      <c r="W18" s="412"/>
      <c r="X18" s="413"/>
      <c r="Y18" s="413"/>
      <c r="Z18" s="413"/>
      <c r="AA18" s="413"/>
      <c r="AB18" s="404"/>
      <c r="AC18" s="521">
        <v>73.7</v>
      </c>
      <c r="AD18" s="522"/>
      <c r="AE18" s="522"/>
      <c r="AF18" s="522"/>
      <c r="AG18" s="523"/>
      <c r="AH18" s="521">
        <v>73.900000000000006</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17076017</v>
      </c>
      <c r="BO18" s="395"/>
      <c r="BP18" s="395"/>
      <c r="BQ18" s="395"/>
      <c r="BR18" s="395"/>
      <c r="BS18" s="395"/>
      <c r="BT18" s="395"/>
      <c r="BU18" s="396"/>
      <c r="BV18" s="394">
        <v>15937801</v>
      </c>
      <c r="BW18" s="395"/>
      <c r="BX18" s="395"/>
      <c r="BY18" s="395"/>
      <c r="BZ18" s="395"/>
      <c r="CA18" s="395"/>
      <c r="CB18" s="395"/>
      <c r="CC18" s="396"/>
      <c r="CD18" s="172"/>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c r="A19" s="163"/>
      <c r="B19" s="516" t="s">
        <v>149</v>
      </c>
      <c r="C19" s="437"/>
      <c r="D19" s="437"/>
      <c r="E19" s="517"/>
      <c r="F19" s="517"/>
      <c r="G19" s="517"/>
      <c r="H19" s="517"/>
      <c r="I19" s="517"/>
      <c r="J19" s="517"/>
      <c r="K19" s="517"/>
      <c r="L19" s="525">
        <v>2893</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20896474</v>
      </c>
      <c r="BO19" s="395"/>
      <c r="BP19" s="395"/>
      <c r="BQ19" s="395"/>
      <c r="BR19" s="395"/>
      <c r="BS19" s="395"/>
      <c r="BT19" s="395"/>
      <c r="BU19" s="396"/>
      <c r="BV19" s="394">
        <v>20354557</v>
      </c>
      <c r="BW19" s="395"/>
      <c r="BX19" s="395"/>
      <c r="BY19" s="395"/>
      <c r="BZ19" s="395"/>
      <c r="CA19" s="395"/>
      <c r="CB19" s="395"/>
      <c r="CC19" s="396"/>
      <c r="CD19" s="172"/>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c r="A20" s="163"/>
      <c r="B20" s="516" t="s">
        <v>151</v>
      </c>
      <c r="C20" s="437"/>
      <c r="D20" s="437"/>
      <c r="E20" s="517"/>
      <c r="F20" s="517"/>
      <c r="G20" s="517"/>
      <c r="H20" s="517"/>
      <c r="I20" s="517"/>
      <c r="J20" s="517"/>
      <c r="K20" s="517"/>
      <c r="L20" s="525">
        <v>30554</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72"/>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c r="A21" s="163"/>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72"/>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c r="A22" s="163"/>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26149112</v>
      </c>
      <c r="BO22" s="358"/>
      <c r="BP22" s="358"/>
      <c r="BQ22" s="358"/>
      <c r="BR22" s="358"/>
      <c r="BS22" s="358"/>
      <c r="BT22" s="358"/>
      <c r="BU22" s="359"/>
      <c r="BV22" s="357">
        <v>27778035</v>
      </c>
      <c r="BW22" s="358"/>
      <c r="BX22" s="358"/>
      <c r="BY22" s="358"/>
      <c r="BZ22" s="358"/>
      <c r="CA22" s="358"/>
      <c r="CB22" s="358"/>
      <c r="CC22" s="359"/>
      <c r="CD22" s="172"/>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c r="A23" s="163"/>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11935886</v>
      </c>
      <c r="BO23" s="395"/>
      <c r="BP23" s="395"/>
      <c r="BQ23" s="395"/>
      <c r="BR23" s="395"/>
      <c r="BS23" s="395"/>
      <c r="BT23" s="395"/>
      <c r="BU23" s="396"/>
      <c r="BV23" s="394">
        <v>12282581</v>
      </c>
      <c r="BW23" s="395"/>
      <c r="BX23" s="395"/>
      <c r="BY23" s="395"/>
      <c r="BZ23" s="395"/>
      <c r="CA23" s="395"/>
      <c r="CB23" s="395"/>
      <c r="CC23" s="396"/>
      <c r="CD23" s="172"/>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c r="A24" s="163"/>
      <c r="B24" s="565"/>
      <c r="C24" s="541"/>
      <c r="D24" s="542"/>
      <c r="E24" s="444" t="s">
        <v>161</v>
      </c>
      <c r="F24" s="424"/>
      <c r="G24" s="424"/>
      <c r="H24" s="424"/>
      <c r="I24" s="424"/>
      <c r="J24" s="424"/>
      <c r="K24" s="425"/>
      <c r="L24" s="445">
        <v>1</v>
      </c>
      <c r="M24" s="446"/>
      <c r="N24" s="446"/>
      <c r="O24" s="446"/>
      <c r="P24" s="488"/>
      <c r="Q24" s="445">
        <v>8487</v>
      </c>
      <c r="R24" s="446"/>
      <c r="S24" s="446"/>
      <c r="T24" s="446"/>
      <c r="U24" s="446"/>
      <c r="V24" s="488"/>
      <c r="W24" s="540"/>
      <c r="X24" s="541"/>
      <c r="Y24" s="542"/>
      <c r="Z24" s="444" t="s">
        <v>162</v>
      </c>
      <c r="AA24" s="424"/>
      <c r="AB24" s="424"/>
      <c r="AC24" s="424"/>
      <c r="AD24" s="424"/>
      <c r="AE24" s="424"/>
      <c r="AF24" s="424"/>
      <c r="AG24" s="425"/>
      <c r="AH24" s="445">
        <v>551</v>
      </c>
      <c r="AI24" s="446"/>
      <c r="AJ24" s="446"/>
      <c r="AK24" s="446"/>
      <c r="AL24" s="488"/>
      <c r="AM24" s="445">
        <v>1619940</v>
      </c>
      <c r="AN24" s="446"/>
      <c r="AO24" s="446"/>
      <c r="AP24" s="446"/>
      <c r="AQ24" s="446"/>
      <c r="AR24" s="488"/>
      <c r="AS24" s="445">
        <v>2940</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16307245</v>
      </c>
      <c r="BO24" s="395"/>
      <c r="BP24" s="395"/>
      <c r="BQ24" s="395"/>
      <c r="BR24" s="395"/>
      <c r="BS24" s="395"/>
      <c r="BT24" s="395"/>
      <c r="BU24" s="396"/>
      <c r="BV24" s="394">
        <v>16864449</v>
      </c>
      <c r="BW24" s="395"/>
      <c r="BX24" s="395"/>
      <c r="BY24" s="395"/>
      <c r="BZ24" s="395"/>
      <c r="CA24" s="395"/>
      <c r="CB24" s="395"/>
      <c r="CC24" s="396"/>
      <c r="CD24" s="172"/>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c r="A25" s="163"/>
      <c r="B25" s="565"/>
      <c r="C25" s="541"/>
      <c r="D25" s="542"/>
      <c r="E25" s="444" t="s">
        <v>164</v>
      </c>
      <c r="F25" s="424"/>
      <c r="G25" s="424"/>
      <c r="H25" s="424"/>
      <c r="I25" s="424"/>
      <c r="J25" s="424"/>
      <c r="K25" s="425"/>
      <c r="L25" s="445">
        <v>2</v>
      </c>
      <c r="M25" s="446"/>
      <c r="N25" s="446"/>
      <c r="O25" s="446"/>
      <c r="P25" s="488"/>
      <c r="Q25" s="445">
        <v>7213</v>
      </c>
      <c r="R25" s="446"/>
      <c r="S25" s="446"/>
      <c r="T25" s="446"/>
      <c r="U25" s="446"/>
      <c r="V25" s="488"/>
      <c r="W25" s="540"/>
      <c r="X25" s="541"/>
      <c r="Y25" s="542"/>
      <c r="Z25" s="444" t="s">
        <v>165</v>
      </c>
      <c r="AA25" s="424"/>
      <c r="AB25" s="424"/>
      <c r="AC25" s="424"/>
      <c r="AD25" s="424"/>
      <c r="AE25" s="424"/>
      <c r="AF25" s="424"/>
      <c r="AG25" s="425"/>
      <c r="AH25" s="445">
        <v>90</v>
      </c>
      <c r="AI25" s="446"/>
      <c r="AJ25" s="446"/>
      <c r="AK25" s="446"/>
      <c r="AL25" s="488"/>
      <c r="AM25" s="445">
        <v>258300</v>
      </c>
      <c r="AN25" s="446"/>
      <c r="AO25" s="446"/>
      <c r="AP25" s="446"/>
      <c r="AQ25" s="446"/>
      <c r="AR25" s="488"/>
      <c r="AS25" s="445">
        <v>2870</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5067719</v>
      </c>
      <c r="BO25" s="358"/>
      <c r="BP25" s="358"/>
      <c r="BQ25" s="358"/>
      <c r="BR25" s="358"/>
      <c r="BS25" s="358"/>
      <c r="BT25" s="358"/>
      <c r="BU25" s="359"/>
      <c r="BV25" s="357">
        <v>1158026</v>
      </c>
      <c r="BW25" s="358"/>
      <c r="BX25" s="358"/>
      <c r="BY25" s="358"/>
      <c r="BZ25" s="358"/>
      <c r="CA25" s="358"/>
      <c r="CB25" s="358"/>
      <c r="CC25" s="359"/>
      <c r="CD25" s="172"/>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c r="A26" s="163"/>
      <c r="B26" s="565"/>
      <c r="C26" s="541"/>
      <c r="D26" s="542"/>
      <c r="E26" s="444" t="s">
        <v>167</v>
      </c>
      <c r="F26" s="424"/>
      <c r="G26" s="424"/>
      <c r="H26" s="424"/>
      <c r="I26" s="424"/>
      <c r="J26" s="424"/>
      <c r="K26" s="425"/>
      <c r="L26" s="445">
        <v>1</v>
      </c>
      <c r="M26" s="446"/>
      <c r="N26" s="446"/>
      <c r="O26" s="446"/>
      <c r="P26" s="488"/>
      <c r="Q26" s="445">
        <v>6547</v>
      </c>
      <c r="R26" s="446"/>
      <c r="S26" s="446"/>
      <c r="T26" s="446"/>
      <c r="U26" s="446"/>
      <c r="V26" s="488"/>
      <c r="W26" s="540"/>
      <c r="X26" s="541"/>
      <c r="Y26" s="542"/>
      <c r="Z26" s="444" t="s">
        <v>168</v>
      </c>
      <c r="AA26" s="546"/>
      <c r="AB26" s="546"/>
      <c r="AC26" s="546"/>
      <c r="AD26" s="546"/>
      <c r="AE26" s="546"/>
      <c r="AF26" s="546"/>
      <c r="AG26" s="547"/>
      <c r="AH26" s="445">
        <v>49</v>
      </c>
      <c r="AI26" s="446"/>
      <c r="AJ26" s="446"/>
      <c r="AK26" s="446"/>
      <c r="AL26" s="488"/>
      <c r="AM26" s="445">
        <v>136367</v>
      </c>
      <c r="AN26" s="446"/>
      <c r="AO26" s="446"/>
      <c r="AP26" s="446"/>
      <c r="AQ26" s="446"/>
      <c r="AR26" s="488"/>
      <c r="AS26" s="445">
        <v>2783</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72"/>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c r="A27" s="163"/>
      <c r="B27" s="565"/>
      <c r="C27" s="541"/>
      <c r="D27" s="542"/>
      <c r="E27" s="444" t="s">
        <v>170</v>
      </c>
      <c r="F27" s="424"/>
      <c r="G27" s="424"/>
      <c r="H27" s="424"/>
      <c r="I27" s="424"/>
      <c r="J27" s="424"/>
      <c r="K27" s="425"/>
      <c r="L27" s="445">
        <v>1</v>
      </c>
      <c r="M27" s="446"/>
      <c r="N27" s="446"/>
      <c r="O27" s="446"/>
      <c r="P27" s="488"/>
      <c r="Q27" s="445">
        <v>5500</v>
      </c>
      <c r="R27" s="446"/>
      <c r="S27" s="446"/>
      <c r="T27" s="446"/>
      <c r="U27" s="446"/>
      <c r="V27" s="488"/>
      <c r="W27" s="540"/>
      <c r="X27" s="541"/>
      <c r="Y27" s="542"/>
      <c r="Z27" s="444" t="s">
        <v>171</v>
      </c>
      <c r="AA27" s="424"/>
      <c r="AB27" s="424"/>
      <c r="AC27" s="424"/>
      <c r="AD27" s="424"/>
      <c r="AE27" s="424"/>
      <c r="AF27" s="424"/>
      <c r="AG27" s="425"/>
      <c r="AH27" s="445">
        <v>13</v>
      </c>
      <c r="AI27" s="446"/>
      <c r="AJ27" s="446"/>
      <c r="AK27" s="446"/>
      <c r="AL27" s="488"/>
      <c r="AM27" s="445">
        <v>44392</v>
      </c>
      <c r="AN27" s="446"/>
      <c r="AO27" s="446"/>
      <c r="AP27" s="446"/>
      <c r="AQ27" s="446"/>
      <c r="AR27" s="488"/>
      <c r="AS27" s="445">
        <v>3415</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66"/>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c r="A28" s="163"/>
      <c r="B28" s="565"/>
      <c r="C28" s="541"/>
      <c r="D28" s="542"/>
      <c r="E28" s="444" t="s">
        <v>173</v>
      </c>
      <c r="F28" s="424"/>
      <c r="G28" s="424"/>
      <c r="H28" s="424"/>
      <c r="I28" s="424"/>
      <c r="J28" s="424"/>
      <c r="K28" s="425"/>
      <c r="L28" s="445">
        <v>1</v>
      </c>
      <c r="M28" s="446"/>
      <c r="N28" s="446"/>
      <c r="O28" s="446"/>
      <c r="P28" s="488"/>
      <c r="Q28" s="445">
        <v>5000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2125648</v>
      </c>
      <c r="BO28" s="358"/>
      <c r="BP28" s="358"/>
      <c r="BQ28" s="358"/>
      <c r="BR28" s="358"/>
      <c r="BS28" s="358"/>
      <c r="BT28" s="358"/>
      <c r="BU28" s="359"/>
      <c r="BV28" s="357">
        <v>2226363</v>
      </c>
      <c r="BW28" s="358"/>
      <c r="BX28" s="358"/>
      <c r="BY28" s="358"/>
      <c r="BZ28" s="358"/>
      <c r="CA28" s="358"/>
      <c r="CB28" s="358"/>
      <c r="CC28" s="359"/>
      <c r="CD28" s="172"/>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c r="A29" s="163"/>
      <c r="B29" s="565"/>
      <c r="C29" s="541"/>
      <c r="D29" s="542"/>
      <c r="E29" s="444" t="s">
        <v>176</v>
      </c>
      <c r="F29" s="424"/>
      <c r="G29" s="424"/>
      <c r="H29" s="424"/>
      <c r="I29" s="424"/>
      <c r="J29" s="424"/>
      <c r="K29" s="425"/>
      <c r="L29" s="445">
        <v>19</v>
      </c>
      <c r="M29" s="446"/>
      <c r="N29" s="446"/>
      <c r="O29" s="446"/>
      <c r="P29" s="488"/>
      <c r="Q29" s="445">
        <v>4700</v>
      </c>
      <c r="R29" s="446"/>
      <c r="S29" s="446"/>
      <c r="T29" s="446"/>
      <c r="U29" s="446"/>
      <c r="V29" s="488"/>
      <c r="W29" s="543"/>
      <c r="X29" s="544"/>
      <c r="Y29" s="545"/>
      <c r="Z29" s="444" t="s">
        <v>177</v>
      </c>
      <c r="AA29" s="424"/>
      <c r="AB29" s="424"/>
      <c r="AC29" s="424"/>
      <c r="AD29" s="424"/>
      <c r="AE29" s="424"/>
      <c r="AF29" s="424"/>
      <c r="AG29" s="425"/>
      <c r="AH29" s="445">
        <v>564</v>
      </c>
      <c r="AI29" s="446"/>
      <c r="AJ29" s="446"/>
      <c r="AK29" s="446"/>
      <c r="AL29" s="488"/>
      <c r="AM29" s="445">
        <v>1664332</v>
      </c>
      <c r="AN29" s="446"/>
      <c r="AO29" s="446"/>
      <c r="AP29" s="446"/>
      <c r="AQ29" s="446"/>
      <c r="AR29" s="488"/>
      <c r="AS29" s="445">
        <v>2951</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799575</v>
      </c>
      <c r="BO29" s="395"/>
      <c r="BP29" s="395"/>
      <c r="BQ29" s="395"/>
      <c r="BR29" s="395"/>
      <c r="BS29" s="395"/>
      <c r="BT29" s="395"/>
      <c r="BU29" s="396"/>
      <c r="BV29" s="394">
        <v>832498</v>
      </c>
      <c r="BW29" s="395"/>
      <c r="BX29" s="395"/>
      <c r="BY29" s="395"/>
      <c r="BZ29" s="395"/>
      <c r="CA29" s="395"/>
      <c r="CB29" s="395"/>
      <c r="CC29" s="396"/>
      <c r="CD29" s="166"/>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c r="A30" s="163"/>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98.5</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3159446</v>
      </c>
      <c r="BO30" s="514"/>
      <c r="BP30" s="514"/>
      <c r="BQ30" s="514"/>
      <c r="BR30" s="514"/>
      <c r="BS30" s="514"/>
      <c r="BT30" s="514"/>
      <c r="BU30" s="515"/>
      <c r="BV30" s="513">
        <v>3438698</v>
      </c>
      <c r="BW30" s="514"/>
      <c r="BX30" s="514"/>
      <c r="BY30" s="514"/>
      <c r="BZ30" s="514"/>
      <c r="CA30" s="514"/>
      <c r="CB30" s="514"/>
      <c r="CC30" s="515"/>
      <c r="CD30" s="174"/>
      <c r="CE30" s="183"/>
      <c r="CF30" s="183"/>
      <c r="CG30" s="183"/>
      <c r="CH30" s="183"/>
      <c r="CI30" s="183"/>
      <c r="CJ30" s="183"/>
      <c r="CK30" s="183"/>
      <c r="CL30" s="183"/>
      <c r="CM30" s="183"/>
      <c r="CN30" s="183"/>
      <c r="CO30" s="183"/>
      <c r="CP30" s="183"/>
      <c r="CQ30" s="183"/>
      <c r="CR30" s="183"/>
      <c r="CS30" s="184"/>
      <c r="CT30" s="185"/>
      <c r="CU30" s="186"/>
      <c r="CV30" s="186"/>
      <c r="CW30" s="186"/>
      <c r="CX30" s="186"/>
      <c r="CY30" s="186"/>
      <c r="CZ30" s="186"/>
      <c r="DA30" s="187"/>
      <c r="DB30" s="185"/>
      <c r="DC30" s="186"/>
      <c r="DD30" s="186"/>
      <c r="DE30" s="186"/>
      <c r="DF30" s="186"/>
      <c r="DG30" s="186"/>
      <c r="DH30" s="186"/>
      <c r="DI30" s="187"/>
    </row>
    <row r="31" spans="1:113" ht="13.5" customHeight="1">
      <c r="A31" s="163"/>
      <c r="B31" s="188"/>
      <c r="DI31" s="189"/>
    </row>
    <row r="32" spans="1:113" ht="13.5" customHeight="1">
      <c r="A32" s="163"/>
      <c r="B32" s="190"/>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89"/>
    </row>
    <row r="33" spans="1:113" ht="13.5" customHeight="1">
      <c r="A33" s="163"/>
      <c r="B33" s="190"/>
      <c r="C33" s="418" t="s">
        <v>186</v>
      </c>
      <c r="D33" s="418"/>
      <c r="E33" s="383" t="s">
        <v>187</v>
      </c>
      <c r="F33" s="383"/>
      <c r="G33" s="383"/>
      <c r="H33" s="383"/>
      <c r="I33" s="383"/>
      <c r="J33" s="383"/>
      <c r="K33" s="383"/>
      <c r="L33" s="383"/>
      <c r="M33" s="383"/>
      <c r="N33" s="383"/>
      <c r="O33" s="383"/>
      <c r="P33" s="383"/>
      <c r="Q33" s="383"/>
      <c r="R33" s="383"/>
      <c r="S33" s="383"/>
      <c r="T33" s="167"/>
      <c r="U33" s="418" t="s">
        <v>186</v>
      </c>
      <c r="V33" s="418"/>
      <c r="W33" s="383" t="s">
        <v>187</v>
      </c>
      <c r="X33" s="383"/>
      <c r="Y33" s="383"/>
      <c r="Z33" s="383"/>
      <c r="AA33" s="383"/>
      <c r="AB33" s="383"/>
      <c r="AC33" s="383"/>
      <c r="AD33" s="383"/>
      <c r="AE33" s="383"/>
      <c r="AF33" s="383"/>
      <c r="AG33" s="383"/>
      <c r="AH33" s="383"/>
      <c r="AI33" s="383"/>
      <c r="AJ33" s="383"/>
      <c r="AK33" s="383"/>
      <c r="AL33" s="167"/>
      <c r="AM33" s="418" t="s">
        <v>186</v>
      </c>
      <c r="AN33" s="418"/>
      <c r="AO33" s="383" t="s">
        <v>187</v>
      </c>
      <c r="AP33" s="383"/>
      <c r="AQ33" s="383"/>
      <c r="AR33" s="383"/>
      <c r="AS33" s="383"/>
      <c r="AT33" s="383"/>
      <c r="AU33" s="383"/>
      <c r="AV33" s="383"/>
      <c r="AW33" s="383"/>
      <c r="AX33" s="383"/>
      <c r="AY33" s="383"/>
      <c r="AZ33" s="383"/>
      <c r="BA33" s="383"/>
      <c r="BB33" s="383"/>
      <c r="BC33" s="383"/>
      <c r="BD33" s="173"/>
      <c r="BE33" s="383" t="s">
        <v>188</v>
      </c>
      <c r="BF33" s="383"/>
      <c r="BG33" s="383" t="s">
        <v>189</v>
      </c>
      <c r="BH33" s="383"/>
      <c r="BI33" s="383"/>
      <c r="BJ33" s="383"/>
      <c r="BK33" s="383"/>
      <c r="BL33" s="383"/>
      <c r="BM33" s="383"/>
      <c r="BN33" s="383"/>
      <c r="BO33" s="383"/>
      <c r="BP33" s="383"/>
      <c r="BQ33" s="383"/>
      <c r="BR33" s="383"/>
      <c r="BS33" s="383"/>
      <c r="BT33" s="383"/>
      <c r="BU33" s="383"/>
      <c r="BV33" s="173"/>
      <c r="BW33" s="418" t="s">
        <v>188</v>
      </c>
      <c r="BX33" s="418"/>
      <c r="BY33" s="383" t="s">
        <v>190</v>
      </c>
      <c r="BZ33" s="383"/>
      <c r="CA33" s="383"/>
      <c r="CB33" s="383"/>
      <c r="CC33" s="383"/>
      <c r="CD33" s="383"/>
      <c r="CE33" s="383"/>
      <c r="CF33" s="383"/>
      <c r="CG33" s="383"/>
      <c r="CH33" s="383"/>
      <c r="CI33" s="383"/>
      <c r="CJ33" s="383"/>
      <c r="CK33" s="383"/>
      <c r="CL33" s="383"/>
      <c r="CM33" s="383"/>
      <c r="CN33" s="167"/>
      <c r="CO33" s="418" t="s">
        <v>186</v>
      </c>
      <c r="CP33" s="418"/>
      <c r="CQ33" s="383" t="s">
        <v>191</v>
      </c>
      <c r="CR33" s="383"/>
      <c r="CS33" s="383"/>
      <c r="CT33" s="383"/>
      <c r="CU33" s="383"/>
      <c r="CV33" s="383"/>
      <c r="CW33" s="383"/>
      <c r="CX33" s="383"/>
      <c r="CY33" s="383"/>
      <c r="CZ33" s="383"/>
      <c r="DA33" s="383"/>
      <c r="DB33" s="383"/>
      <c r="DC33" s="383"/>
      <c r="DD33" s="383"/>
      <c r="DE33" s="383"/>
      <c r="DF33" s="167"/>
      <c r="DG33" s="583" t="s">
        <v>192</v>
      </c>
      <c r="DH33" s="583"/>
      <c r="DI33" s="168"/>
    </row>
    <row r="34" spans="1:113" ht="32.25" customHeight="1">
      <c r="A34" s="163"/>
      <c r="B34" s="190"/>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63"/>
      <c r="U34" s="584">
        <f>IF(W34="","",MAX(C34:D43)+1)</f>
        <v>3</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63"/>
      <c r="AM34" s="584">
        <f>IF(AO34="","",MAX(C34:D43,U34:V43)+1)</f>
        <v>7</v>
      </c>
      <c r="AN34" s="584"/>
      <c r="AO34" s="585" t="str">
        <f>IF('各会計、関係団体の財政状況及び健全化判断比率'!B32="","",'各会計、関係団体の財政状況及び健全化判断比率'!B32)</f>
        <v>水道事業会計</v>
      </c>
      <c r="AP34" s="585"/>
      <c r="AQ34" s="585"/>
      <c r="AR34" s="585"/>
      <c r="AS34" s="585"/>
      <c r="AT34" s="585"/>
      <c r="AU34" s="585"/>
      <c r="AV34" s="585"/>
      <c r="AW34" s="585"/>
      <c r="AX34" s="585"/>
      <c r="AY34" s="585"/>
      <c r="AZ34" s="585"/>
      <c r="BA34" s="585"/>
      <c r="BB34" s="585"/>
      <c r="BC34" s="585"/>
      <c r="BD34" s="163"/>
      <c r="BE34" s="584" t="str">
        <f>IF(BG34="","",MAX(C34:D43,U34:V43,AM34:AN43)+1)</f>
        <v/>
      </c>
      <c r="BF34" s="584"/>
      <c r="BG34" s="585"/>
      <c r="BH34" s="585"/>
      <c r="BI34" s="585"/>
      <c r="BJ34" s="585"/>
      <c r="BK34" s="585"/>
      <c r="BL34" s="585"/>
      <c r="BM34" s="585"/>
      <c r="BN34" s="585"/>
      <c r="BO34" s="585"/>
      <c r="BP34" s="585"/>
      <c r="BQ34" s="585"/>
      <c r="BR34" s="585"/>
      <c r="BS34" s="585"/>
      <c r="BT34" s="585"/>
      <c r="BU34" s="585"/>
      <c r="BV34" s="163"/>
      <c r="BW34" s="584">
        <f>IF(BY34="","",MAX(C34:D43,U34:V43,AM34:AN43,BE34:BF43)+1)</f>
        <v>9</v>
      </c>
      <c r="BX34" s="584"/>
      <c r="BY34" s="585" t="str">
        <f>IF('各会計、関係団体の財政状況及び健全化判断比率'!B68="","",'各会計、関係団体の財政状況及び健全化判断比率'!B68)</f>
        <v>城南衛生管理組合</v>
      </c>
      <c r="BZ34" s="585"/>
      <c r="CA34" s="585"/>
      <c r="CB34" s="585"/>
      <c r="CC34" s="585"/>
      <c r="CD34" s="585"/>
      <c r="CE34" s="585"/>
      <c r="CF34" s="585"/>
      <c r="CG34" s="585"/>
      <c r="CH34" s="585"/>
      <c r="CI34" s="585"/>
      <c r="CJ34" s="585"/>
      <c r="CK34" s="585"/>
      <c r="CL34" s="585"/>
      <c r="CM34" s="585"/>
      <c r="CN34" s="163"/>
      <c r="CO34" s="584">
        <f>IF(CQ34="","",MAX(C34:D43,U34:V43,AM34:AN43,BE34:BF43,BW34:BX43)+1)</f>
        <v>18</v>
      </c>
      <c r="CP34" s="584"/>
      <c r="CQ34" s="585" t="str">
        <f>IF('各会計、関係団体の財政状況及び健全化判断比率'!BS7="","",'各会計、関係団体の財政状況及び健全化判断比率'!BS7)</f>
        <v>やわた市民文化事業団</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168"/>
    </row>
    <row r="35" spans="1:113" ht="32.25" customHeight="1">
      <c r="A35" s="163"/>
      <c r="B35" s="190"/>
      <c r="C35" s="584">
        <f>IF(E35="","",C34+1)</f>
        <v>2</v>
      </c>
      <c r="D35" s="584"/>
      <c r="E35" s="585" t="str">
        <f>IF('各会計、関係団体の財政状況及び健全化判断比率'!B8="","",'各会計、関係団体の財政状況及び健全化判断比率'!B8)</f>
        <v>休日応急診療所特別会計</v>
      </c>
      <c r="F35" s="585"/>
      <c r="G35" s="585"/>
      <c r="H35" s="585"/>
      <c r="I35" s="585"/>
      <c r="J35" s="585"/>
      <c r="K35" s="585"/>
      <c r="L35" s="585"/>
      <c r="M35" s="585"/>
      <c r="N35" s="585"/>
      <c r="O35" s="585"/>
      <c r="P35" s="585"/>
      <c r="Q35" s="585"/>
      <c r="R35" s="585"/>
      <c r="S35" s="585"/>
      <c r="T35" s="163"/>
      <c r="U35" s="584">
        <f>IF(W35="","",U34+1)</f>
        <v>4</v>
      </c>
      <c r="V35" s="584"/>
      <c r="W35" s="585" t="str">
        <f>IF('各会計、関係団体の財政状況及び健全化判断比率'!B29="","",'各会計、関係団体の財政状況及び健全化判断比率'!B29)</f>
        <v>介護保険特別会計（保険事業勘定）</v>
      </c>
      <c r="X35" s="585"/>
      <c r="Y35" s="585"/>
      <c r="Z35" s="585"/>
      <c r="AA35" s="585"/>
      <c r="AB35" s="585"/>
      <c r="AC35" s="585"/>
      <c r="AD35" s="585"/>
      <c r="AE35" s="585"/>
      <c r="AF35" s="585"/>
      <c r="AG35" s="585"/>
      <c r="AH35" s="585"/>
      <c r="AI35" s="585"/>
      <c r="AJ35" s="585"/>
      <c r="AK35" s="585"/>
      <c r="AL35" s="163"/>
      <c r="AM35" s="584">
        <f t="shared" ref="AM35:AM43" si="0">IF(AO35="","",AM34+1)</f>
        <v>8</v>
      </c>
      <c r="AN35" s="584"/>
      <c r="AO35" s="585" t="str">
        <f>IF('各会計、関係団体の財政状況及び健全化判断比率'!B33="","",'各会計、関係団体の財政状況及び健全化判断比率'!B33)</f>
        <v>下水道事業会計</v>
      </c>
      <c r="AP35" s="585"/>
      <c r="AQ35" s="585"/>
      <c r="AR35" s="585"/>
      <c r="AS35" s="585"/>
      <c r="AT35" s="585"/>
      <c r="AU35" s="585"/>
      <c r="AV35" s="585"/>
      <c r="AW35" s="585"/>
      <c r="AX35" s="585"/>
      <c r="AY35" s="585"/>
      <c r="AZ35" s="585"/>
      <c r="BA35" s="585"/>
      <c r="BB35" s="585"/>
      <c r="BC35" s="585"/>
      <c r="BD35" s="163"/>
      <c r="BE35" s="584" t="str">
        <f t="shared" ref="BE35:BE43" si="1">IF(BG35="","",BE34+1)</f>
        <v/>
      </c>
      <c r="BF35" s="584"/>
      <c r="BG35" s="585"/>
      <c r="BH35" s="585"/>
      <c r="BI35" s="585"/>
      <c r="BJ35" s="585"/>
      <c r="BK35" s="585"/>
      <c r="BL35" s="585"/>
      <c r="BM35" s="585"/>
      <c r="BN35" s="585"/>
      <c r="BO35" s="585"/>
      <c r="BP35" s="585"/>
      <c r="BQ35" s="585"/>
      <c r="BR35" s="585"/>
      <c r="BS35" s="585"/>
      <c r="BT35" s="585"/>
      <c r="BU35" s="585"/>
      <c r="BV35" s="163"/>
      <c r="BW35" s="584">
        <f t="shared" ref="BW35:BW43" si="2">IF(BY35="","",BW34+1)</f>
        <v>10</v>
      </c>
      <c r="BX35" s="584"/>
      <c r="BY35" s="585" t="str">
        <f>IF('各会計、関係団体の財政状況及び健全化判断比率'!B69="","",'各会計、関係団体の財政状況及び健全化判断比率'!B69)</f>
        <v>澱川右岸水防事務組合</v>
      </c>
      <c r="BZ35" s="585"/>
      <c r="CA35" s="585"/>
      <c r="CB35" s="585"/>
      <c r="CC35" s="585"/>
      <c r="CD35" s="585"/>
      <c r="CE35" s="585"/>
      <c r="CF35" s="585"/>
      <c r="CG35" s="585"/>
      <c r="CH35" s="585"/>
      <c r="CI35" s="585"/>
      <c r="CJ35" s="585"/>
      <c r="CK35" s="585"/>
      <c r="CL35" s="585"/>
      <c r="CM35" s="585"/>
      <c r="CN35" s="163"/>
      <c r="CO35" s="584">
        <f t="shared" ref="CO35:CO43" si="3">IF(CQ35="","",CO34+1)</f>
        <v>19</v>
      </c>
      <c r="CP35" s="584"/>
      <c r="CQ35" s="585" t="str">
        <f>IF('各会計、関係団体の財政状況及び健全化判断比率'!BS8="","",'各会計、関係団体の財政状況及び健全化判断比率'!BS8)</f>
        <v>八幡市公園施設事業団</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168"/>
    </row>
    <row r="36" spans="1:113" ht="32.25" customHeight="1">
      <c r="A36" s="163"/>
      <c r="B36" s="190"/>
      <c r="C36" s="584" t="str">
        <f>IF(E36="","",C35+1)</f>
        <v/>
      </c>
      <c r="D36" s="584"/>
      <c r="E36" s="585" t="str">
        <f>IF('各会計、関係団体の財政状況及び健全化判断比率'!B9="","",'各会計、関係団体の財政状況及び健全化判断比率'!B9)</f>
        <v/>
      </c>
      <c r="F36" s="585"/>
      <c r="G36" s="585"/>
      <c r="H36" s="585"/>
      <c r="I36" s="585"/>
      <c r="J36" s="585"/>
      <c r="K36" s="585"/>
      <c r="L36" s="585"/>
      <c r="M36" s="585"/>
      <c r="N36" s="585"/>
      <c r="O36" s="585"/>
      <c r="P36" s="585"/>
      <c r="Q36" s="585"/>
      <c r="R36" s="585"/>
      <c r="S36" s="585"/>
      <c r="T36" s="163"/>
      <c r="U36" s="584">
        <f t="shared" ref="U36:U43" si="4">IF(W36="","",U35+1)</f>
        <v>5</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63"/>
      <c r="AM36" s="584" t="str">
        <f t="shared" si="0"/>
        <v/>
      </c>
      <c r="AN36" s="584"/>
      <c r="AO36" s="585"/>
      <c r="AP36" s="585"/>
      <c r="AQ36" s="585"/>
      <c r="AR36" s="585"/>
      <c r="AS36" s="585"/>
      <c r="AT36" s="585"/>
      <c r="AU36" s="585"/>
      <c r="AV36" s="585"/>
      <c r="AW36" s="585"/>
      <c r="AX36" s="585"/>
      <c r="AY36" s="585"/>
      <c r="AZ36" s="585"/>
      <c r="BA36" s="585"/>
      <c r="BB36" s="585"/>
      <c r="BC36" s="585"/>
      <c r="BD36" s="163"/>
      <c r="BE36" s="584" t="str">
        <f t="shared" si="1"/>
        <v/>
      </c>
      <c r="BF36" s="584"/>
      <c r="BG36" s="585"/>
      <c r="BH36" s="585"/>
      <c r="BI36" s="585"/>
      <c r="BJ36" s="585"/>
      <c r="BK36" s="585"/>
      <c r="BL36" s="585"/>
      <c r="BM36" s="585"/>
      <c r="BN36" s="585"/>
      <c r="BO36" s="585"/>
      <c r="BP36" s="585"/>
      <c r="BQ36" s="585"/>
      <c r="BR36" s="585"/>
      <c r="BS36" s="585"/>
      <c r="BT36" s="585"/>
      <c r="BU36" s="585"/>
      <c r="BV36" s="163"/>
      <c r="BW36" s="584">
        <f t="shared" si="2"/>
        <v>11</v>
      </c>
      <c r="BX36" s="584"/>
      <c r="BY36" s="585" t="str">
        <f>IF('各会計、関係団体の財政状況及び健全化判断比率'!B70="","",'各会計、関係団体の財政状況及び健全化判断比率'!B70)</f>
        <v>淀川・木津川水防事務組合</v>
      </c>
      <c r="BZ36" s="585"/>
      <c r="CA36" s="585"/>
      <c r="CB36" s="585"/>
      <c r="CC36" s="585"/>
      <c r="CD36" s="585"/>
      <c r="CE36" s="585"/>
      <c r="CF36" s="585"/>
      <c r="CG36" s="585"/>
      <c r="CH36" s="585"/>
      <c r="CI36" s="585"/>
      <c r="CJ36" s="585"/>
      <c r="CK36" s="585"/>
      <c r="CL36" s="585"/>
      <c r="CM36" s="585"/>
      <c r="CN36" s="163"/>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168"/>
    </row>
    <row r="37" spans="1:113" ht="32.25" customHeight="1">
      <c r="A37" s="163"/>
      <c r="B37" s="190"/>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63"/>
      <c r="U37" s="584">
        <f t="shared" si="4"/>
        <v>6</v>
      </c>
      <c r="V37" s="584"/>
      <c r="W37" s="585" t="str">
        <f>IF('各会計、関係団体の財政状況及び健全化判断比率'!B31="","",'各会計、関係団体の財政状況及び健全化判断比率'!B31)</f>
        <v>駐車場特別会計</v>
      </c>
      <c r="X37" s="585"/>
      <c r="Y37" s="585"/>
      <c r="Z37" s="585"/>
      <c r="AA37" s="585"/>
      <c r="AB37" s="585"/>
      <c r="AC37" s="585"/>
      <c r="AD37" s="585"/>
      <c r="AE37" s="585"/>
      <c r="AF37" s="585"/>
      <c r="AG37" s="585"/>
      <c r="AH37" s="585"/>
      <c r="AI37" s="585"/>
      <c r="AJ37" s="585"/>
      <c r="AK37" s="585"/>
      <c r="AL37" s="163"/>
      <c r="AM37" s="584" t="str">
        <f t="shared" si="0"/>
        <v/>
      </c>
      <c r="AN37" s="584"/>
      <c r="AO37" s="585"/>
      <c r="AP37" s="585"/>
      <c r="AQ37" s="585"/>
      <c r="AR37" s="585"/>
      <c r="AS37" s="585"/>
      <c r="AT37" s="585"/>
      <c r="AU37" s="585"/>
      <c r="AV37" s="585"/>
      <c r="AW37" s="585"/>
      <c r="AX37" s="585"/>
      <c r="AY37" s="585"/>
      <c r="AZ37" s="585"/>
      <c r="BA37" s="585"/>
      <c r="BB37" s="585"/>
      <c r="BC37" s="585"/>
      <c r="BD37" s="163"/>
      <c r="BE37" s="584" t="str">
        <f t="shared" si="1"/>
        <v/>
      </c>
      <c r="BF37" s="584"/>
      <c r="BG37" s="585"/>
      <c r="BH37" s="585"/>
      <c r="BI37" s="585"/>
      <c r="BJ37" s="585"/>
      <c r="BK37" s="585"/>
      <c r="BL37" s="585"/>
      <c r="BM37" s="585"/>
      <c r="BN37" s="585"/>
      <c r="BO37" s="585"/>
      <c r="BP37" s="585"/>
      <c r="BQ37" s="585"/>
      <c r="BR37" s="585"/>
      <c r="BS37" s="585"/>
      <c r="BT37" s="585"/>
      <c r="BU37" s="585"/>
      <c r="BV37" s="163"/>
      <c r="BW37" s="584">
        <f t="shared" si="2"/>
        <v>12</v>
      </c>
      <c r="BX37" s="584"/>
      <c r="BY37" s="585" t="str">
        <f>IF('各会計、関係団体の財政状況及び健全化判断比率'!B71="","",'各会計、関係団体の財政状況及び健全化判断比率'!B71)</f>
        <v>京都府自治会館管理組合</v>
      </c>
      <c r="BZ37" s="585"/>
      <c r="CA37" s="585"/>
      <c r="CB37" s="585"/>
      <c r="CC37" s="585"/>
      <c r="CD37" s="585"/>
      <c r="CE37" s="585"/>
      <c r="CF37" s="585"/>
      <c r="CG37" s="585"/>
      <c r="CH37" s="585"/>
      <c r="CI37" s="585"/>
      <c r="CJ37" s="585"/>
      <c r="CK37" s="585"/>
      <c r="CL37" s="585"/>
      <c r="CM37" s="585"/>
      <c r="CN37" s="163"/>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168"/>
    </row>
    <row r="38" spans="1:113" ht="32.25" customHeight="1">
      <c r="A38" s="163"/>
      <c r="B38" s="190"/>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63"/>
      <c r="U38" s="584" t="str">
        <f t="shared" si="4"/>
        <v/>
      </c>
      <c r="V38" s="584"/>
      <c r="W38" s="585"/>
      <c r="X38" s="585"/>
      <c r="Y38" s="585"/>
      <c r="Z38" s="585"/>
      <c r="AA38" s="585"/>
      <c r="AB38" s="585"/>
      <c r="AC38" s="585"/>
      <c r="AD38" s="585"/>
      <c r="AE38" s="585"/>
      <c r="AF38" s="585"/>
      <c r="AG38" s="585"/>
      <c r="AH38" s="585"/>
      <c r="AI38" s="585"/>
      <c r="AJ38" s="585"/>
      <c r="AK38" s="585"/>
      <c r="AL38" s="163"/>
      <c r="AM38" s="584" t="str">
        <f t="shared" si="0"/>
        <v/>
      </c>
      <c r="AN38" s="584"/>
      <c r="AO38" s="585"/>
      <c r="AP38" s="585"/>
      <c r="AQ38" s="585"/>
      <c r="AR38" s="585"/>
      <c r="AS38" s="585"/>
      <c r="AT38" s="585"/>
      <c r="AU38" s="585"/>
      <c r="AV38" s="585"/>
      <c r="AW38" s="585"/>
      <c r="AX38" s="585"/>
      <c r="AY38" s="585"/>
      <c r="AZ38" s="585"/>
      <c r="BA38" s="585"/>
      <c r="BB38" s="585"/>
      <c r="BC38" s="585"/>
      <c r="BD38" s="163"/>
      <c r="BE38" s="584" t="str">
        <f t="shared" si="1"/>
        <v/>
      </c>
      <c r="BF38" s="584"/>
      <c r="BG38" s="585"/>
      <c r="BH38" s="585"/>
      <c r="BI38" s="585"/>
      <c r="BJ38" s="585"/>
      <c r="BK38" s="585"/>
      <c r="BL38" s="585"/>
      <c r="BM38" s="585"/>
      <c r="BN38" s="585"/>
      <c r="BO38" s="585"/>
      <c r="BP38" s="585"/>
      <c r="BQ38" s="585"/>
      <c r="BR38" s="585"/>
      <c r="BS38" s="585"/>
      <c r="BT38" s="585"/>
      <c r="BU38" s="585"/>
      <c r="BV38" s="163"/>
      <c r="BW38" s="584">
        <f t="shared" si="2"/>
        <v>13</v>
      </c>
      <c r="BX38" s="584"/>
      <c r="BY38" s="585" t="str">
        <f>IF('各会計、関係団体の財政状況及び健全化判断比率'!B72="","",'各会計、関係団体の財政状況及び健全化判断比率'!B72)</f>
        <v>京都府住宅新築資金等貸付事業管理組合（一般会計）</v>
      </c>
      <c r="BZ38" s="585"/>
      <c r="CA38" s="585"/>
      <c r="CB38" s="585"/>
      <c r="CC38" s="585"/>
      <c r="CD38" s="585"/>
      <c r="CE38" s="585"/>
      <c r="CF38" s="585"/>
      <c r="CG38" s="585"/>
      <c r="CH38" s="585"/>
      <c r="CI38" s="585"/>
      <c r="CJ38" s="585"/>
      <c r="CK38" s="585"/>
      <c r="CL38" s="585"/>
      <c r="CM38" s="585"/>
      <c r="CN38" s="163"/>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168"/>
    </row>
    <row r="39" spans="1:113" ht="32.25" customHeight="1">
      <c r="A39" s="163"/>
      <c r="B39" s="190"/>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63"/>
      <c r="U39" s="584" t="str">
        <f t="shared" si="4"/>
        <v/>
      </c>
      <c r="V39" s="584"/>
      <c r="W39" s="585"/>
      <c r="X39" s="585"/>
      <c r="Y39" s="585"/>
      <c r="Z39" s="585"/>
      <c r="AA39" s="585"/>
      <c r="AB39" s="585"/>
      <c r="AC39" s="585"/>
      <c r="AD39" s="585"/>
      <c r="AE39" s="585"/>
      <c r="AF39" s="585"/>
      <c r="AG39" s="585"/>
      <c r="AH39" s="585"/>
      <c r="AI39" s="585"/>
      <c r="AJ39" s="585"/>
      <c r="AK39" s="585"/>
      <c r="AL39" s="163"/>
      <c r="AM39" s="584" t="str">
        <f t="shared" si="0"/>
        <v/>
      </c>
      <c r="AN39" s="584"/>
      <c r="AO39" s="585"/>
      <c r="AP39" s="585"/>
      <c r="AQ39" s="585"/>
      <c r="AR39" s="585"/>
      <c r="AS39" s="585"/>
      <c r="AT39" s="585"/>
      <c r="AU39" s="585"/>
      <c r="AV39" s="585"/>
      <c r="AW39" s="585"/>
      <c r="AX39" s="585"/>
      <c r="AY39" s="585"/>
      <c r="AZ39" s="585"/>
      <c r="BA39" s="585"/>
      <c r="BB39" s="585"/>
      <c r="BC39" s="585"/>
      <c r="BD39" s="163"/>
      <c r="BE39" s="584" t="str">
        <f t="shared" si="1"/>
        <v/>
      </c>
      <c r="BF39" s="584"/>
      <c r="BG39" s="585"/>
      <c r="BH39" s="585"/>
      <c r="BI39" s="585"/>
      <c r="BJ39" s="585"/>
      <c r="BK39" s="585"/>
      <c r="BL39" s="585"/>
      <c r="BM39" s="585"/>
      <c r="BN39" s="585"/>
      <c r="BO39" s="585"/>
      <c r="BP39" s="585"/>
      <c r="BQ39" s="585"/>
      <c r="BR39" s="585"/>
      <c r="BS39" s="585"/>
      <c r="BT39" s="585"/>
      <c r="BU39" s="585"/>
      <c r="BV39" s="163"/>
      <c r="BW39" s="584">
        <f t="shared" si="2"/>
        <v>14</v>
      </c>
      <c r="BX39" s="584"/>
      <c r="BY39" s="585" t="str">
        <f>IF('各会計、関係団体の財政状況及び健全化判断比率'!B73="","",'各会計、関係団体の財政状況及び健全化判断比率'!B73)</f>
        <v>京都府住宅新築資金等貸付事業管理組合（特別会計）</v>
      </c>
      <c r="BZ39" s="585"/>
      <c r="CA39" s="585"/>
      <c r="CB39" s="585"/>
      <c r="CC39" s="585"/>
      <c r="CD39" s="585"/>
      <c r="CE39" s="585"/>
      <c r="CF39" s="585"/>
      <c r="CG39" s="585"/>
      <c r="CH39" s="585"/>
      <c r="CI39" s="585"/>
      <c r="CJ39" s="585"/>
      <c r="CK39" s="585"/>
      <c r="CL39" s="585"/>
      <c r="CM39" s="585"/>
      <c r="CN39" s="163"/>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168"/>
    </row>
    <row r="40" spans="1:113" ht="32.25" customHeight="1">
      <c r="A40" s="163"/>
      <c r="B40" s="190"/>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63"/>
      <c r="U40" s="584" t="str">
        <f t="shared" si="4"/>
        <v/>
      </c>
      <c r="V40" s="584"/>
      <c r="W40" s="585"/>
      <c r="X40" s="585"/>
      <c r="Y40" s="585"/>
      <c r="Z40" s="585"/>
      <c r="AA40" s="585"/>
      <c r="AB40" s="585"/>
      <c r="AC40" s="585"/>
      <c r="AD40" s="585"/>
      <c r="AE40" s="585"/>
      <c r="AF40" s="585"/>
      <c r="AG40" s="585"/>
      <c r="AH40" s="585"/>
      <c r="AI40" s="585"/>
      <c r="AJ40" s="585"/>
      <c r="AK40" s="585"/>
      <c r="AL40" s="163"/>
      <c r="AM40" s="584" t="str">
        <f t="shared" si="0"/>
        <v/>
      </c>
      <c r="AN40" s="584"/>
      <c r="AO40" s="585"/>
      <c r="AP40" s="585"/>
      <c r="AQ40" s="585"/>
      <c r="AR40" s="585"/>
      <c r="AS40" s="585"/>
      <c r="AT40" s="585"/>
      <c r="AU40" s="585"/>
      <c r="AV40" s="585"/>
      <c r="AW40" s="585"/>
      <c r="AX40" s="585"/>
      <c r="AY40" s="585"/>
      <c r="AZ40" s="585"/>
      <c r="BA40" s="585"/>
      <c r="BB40" s="585"/>
      <c r="BC40" s="585"/>
      <c r="BD40" s="163"/>
      <c r="BE40" s="584" t="str">
        <f t="shared" si="1"/>
        <v/>
      </c>
      <c r="BF40" s="584"/>
      <c r="BG40" s="585"/>
      <c r="BH40" s="585"/>
      <c r="BI40" s="585"/>
      <c r="BJ40" s="585"/>
      <c r="BK40" s="585"/>
      <c r="BL40" s="585"/>
      <c r="BM40" s="585"/>
      <c r="BN40" s="585"/>
      <c r="BO40" s="585"/>
      <c r="BP40" s="585"/>
      <c r="BQ40" s="585"/>
      <c r="BR40" s="585"/>
      <c r="BS40" s="585"/>
      <c r="BT40" s="585"/>
      <c r="BU40" s="585"/>
      <c r="BV40" s="163"/>
      <c r="BW40" s="584">
        <f t="shared" si="2"/>
        <v>15</v>
      </c>
      <c r="BX40" s="584"/>
      <c r="BY40" s="585" t="str">
        <f>IF('各会計、関係団体の財政状況及び健全化判断比率'!B74="","",'各会計、関係団体の財政状況及び健全化判断比率'!B74)</f>
        <v>京都府後期高齢者医療広域連合（一般会計）</v>
      </c>
      <c r="BZ40" s="585"/>
      <c r="CA40" s="585"/>
      <c r="CB40" s="585"/>
      <c r="CC40" s="585"/>
      <c r="CD40" s="585"/>
      <c r="CE40" s="585"/>
      <c r="CF40" s="585"/>
      <c r="CG40" s="585"/>
      <c r="CH40" s="585"/>
      <c r="CI40" s="585"/>
      <c r="CJ40" s="585"/>
      <c r="CK40" s="585"/>
      <c r="CL40" s="585"/>
      <c r="CM40" s="585"/>
      <c r="CN40" s="163"/>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168"/>
    </row>
    <row r="41" spans="1:113" ht="32.25" customHeight="1">
      <c r="A41" s="163"/>
      <c r="B41" s="190"/>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63"/>
      <c r="U41" s="584" t="str">
        <f t="shared" si="4"/>
        <v/>
      </c>
      <c r="V41" s="584"/>
      <c r="W41" s="585"/>
      <c r="X41" s="585"/>
      <c r="Y41" s="585"/>
      <c r="Z41" s="585"/>
      <c r="AA41" s="585"/>
      <c r="AB41" s="585"/>
      <c r="AC41" s="585"/>
      <c r="AD41" s="585"/>
      <c r="AE41" s="585"/>
      <c r="AF41" s="585"/>
      <c r="AG41" s="585"/>
      <c r="AH41" s="585"/>
      <c r="AI41" s="585"/>
      <c r="AJ41" s="585"/>
      <c r="AK41" s="585"/>
      <c r="AL41" s="163"/>
      <c r="AM41" s="584" t="str">
        <f t="shared" si="0"/>
        <v/>
      </c>
      <c r="AN41" s="584"/>
      <c r="AO41" s="585"/>
      <c r="AP41" s="585"/>
      <c r="AQ41" s="585"/>
      <c r="AR41" s="585"/>
      <c r="AS41" s="585"/>
      <c r="AT41" s="585"/>
      <c r="AU41" s="585"/>
      <c r="AV41" s="585"/>
      <c r="AW41" s="585"/>
      <c r="AX41" s="585"/>
      <c r="AY41" s="585"/>
      <c r="AZ41" s="585"/>
      <c r="BA41" s="585"/>
      <c r="BB41" s="585"/>
      <c r="BC41" s="585"/>
      <c r="BD41" s="163"/>
      <c r="BE41" s="584" t="str">
        <f t="shared" si="1"/>
        <v/>
      </c>
      <c r="BF41" s="584"/>
      <c r="BG41" s="585"/>
      <c r="BH41" s="585"/>
      <c r="BI41" s="585"/>
      <c r="BJ41" s="585"/>
      <c r="BK41" s="585"/>
      <c r="BL41" s="585"/>
      <c r="BM41" s="585"/>
      <c r="BN41" s="585"/>
      <c r="BO41" s="585"/>
      <c r="BP41" s="585"/>
      <c r="BQ41" s="585"/>
      <c r="BR41" s="585"/>
      <c r="BS41" s="585"/>
      <c r="BT41" s="585"/>
      <c r="BU41" s="585"/>
      <c r="BV41" s="163"/>
      <c r="BW41" s="584">
        <f t="shared" si="2"/>
        <v>16</v>
      </c>
      <c r="BX41" s="584"/>
      <c r="BY41" s="585" t="str">
        <f>IF('各会計、関係団体の財政状況及び健全化判断比率'!B75="","",'各会計、関係団体の財政状況及び健全化判断比率'!B75)</f>
        <v>京都府後期高齢者医療広域連合（特別会計）</v>
      </c>
      <c r="BZ41" s="585"/>
      <c r="CA41" s="585"/>
      <c r="CB41" s="585"/>
      <c r="CC41" s="585"/>
      <c r="CD41" s="585"/>
      <c r="CE41" s="585"/>
      <c r="CF41" s="585"/>
      <c r="CG41" s="585"/>
      <c r="CH41" s="585"/>
      <c r="CI41" s="585"/>
      <c r="CJ41" s="585"/>
      <c r="CK41" s="585"/>
      <c r="CL41" s="585"/>
      <c r="CM41" s="585"/>
      <c r="CN41" s="163"/>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168"/>
    </row>
    <row r="42" spans="1:113" ht="32.25" customHeight="1">
      <c r="B42" s="190"/>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63"/>
      <c r="U42" s="584" t="str">
        <f t="shared" si="4"/>
        <v/>
      </c>
      <c r="V42" s="584"/>
      <c r="W42" s="585"/>
      <c r="X42" s="585"/>
      <c r="Y42" s="585"/>
      <c r="Z42" s="585"/>
      <c r="AA42" s="585"/>
      <c r="AB42" s="585"/>
      <c r="AC42" s="585"/>
      <c r="AD42" s="585"/>
      <c r="AE42" s="585"/>
      <c r="AF42" s="585"/>
      <c r="AG42" s="585"/>
      <c r="AH42" s="585"/>
      <c r="AI42" s="585"/>
      <c r="AJ42" s="585"/>
      <c r="AK42" s="585"/>
      <c r="AL42" s="163"/>
      <c r="AM42" s="584" t="str">
        <f t="shared" si="0"/>
        <v/>
      </c>
      <c r="AN42" s="584"/>
      <c r="AO42" s="585"/>
      <c r="AP42" s="585"/>
      <c r="AQ42" s="585"/>
      <c r="AR42" s="585"/>
      <c r="AS42" s="585"/>
      <c r="AT42" s="585"/>
      <c r="AU42" s="585"/>
      <c r="AV42" s="585"/>
      <c r="AW42" s="585"/>
      <c r="AX42" s="585"/>
      <c r="AY42" s="585"/>
      <c r="AZ42" s="585"/>
      <c r="BA42" s="585"/>
      <c r="BB42" s="585"/>
      <c r="BC42" s="585"/>
      <c r="BD42" s="163"/>
      <c r="BE42" s="584" t="str">
        <f t="shared" si="1"/>
        <v/>
      </c>
      <c r="BF42" s="584"/>
      <c r="BG42" s="585"/>
      <c r="BH42" s="585"/>
      <c r="BI42" s="585"/>
      <c r="BJ42" s="585"/>
      <c r="BK42" s="585"/>
      <c r="BL42" s="585"/>
      <c r="BM42" s="585"/>
      <c r="BN42" s="585"/>
      <c r="BO42" s="585"/>
      <c r="BP42" s="585"/>
      <c r="BQ42" s="585"/>
      <c r="BR42" s="585"/>
      <c r="BS42" s="585"/>
      <c r="BT42" s="585"/>
      <c r="BU42" s="585"/>
      <c r="BV42" s="163"/>
      <c r="BW42" s="584">
        <f t="shared" si="2"/>
        <v>17</v>
      </c>
      <c r="BX42" s="584"/>
      <c r="BY42" s="585" t="str">
        <f>IF('各会計、関係団体の財政状況及び健全化判断比率'!B76="","",'各会計、関係団体の財政状況及び健全化判断比率'!B76)</f>
        <v>京都地方税機構</v>
      </c>
      <c r="BZ42" s="585"/>
      <c r="CA42" s="585"/>
      <c r="CB42" s="585"/>
      <c r="CC42" s="585"/>
      <c r="CD42" s="585"/>
      <c r="CE42" s="585"/>
      <c r="CF42" s="585"/>
      <c r="CG42" s="585"/>
      <c r="CH42" s="585"/>
      <c r="CI42" s="585"/>
      <c r="CJ42" s="585"/>
      <c r="CK42" s="585"/>
      <c r="CL42" s="585"/>
      <c r="CM42" s="585"/>
      <c r="CN42" s="163"/>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168"/>
    </row>
    <row r="43" spans="1:113" ht="32.25" customHeight="1">
      <c r="B43" s="190"/>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63"/>
      <c r="U43" s="584" t="str">
        <f t="shared" si="4"/>
        <v/>
      </c>
      <c r="V43" s="584"/>
      <c r="W43" s="585"/>
      <c r="X43" s="585"/>
      <c r="Y43" s="585"/>
      <c r="Z43" s="585"/>
      <c r="AA43" s="585"/>
      <c r="AB43" s="585"/>
      <c r="AC43" s="585"/>
      <c r="AD43" s="585"/>
      <c r="AE43" s="585"/>
      <c r="AF43" s="585"/>
      <c r="AG43" s="585"/>
      <c r="AH43" s="585"/>
      <c r="AI43" s="585"/>
      <c r="AJ43" s="585"/>
      <c r="AK43" s="585"/>
      <c r="AL43" s="163"/>
      <c r="AM43" s="584" t="str">
        <f t="shared" si="0"/>
        <v/>
      </c>
      <c r="AN43" s="584"/>
      <c r="AO43" s="585"/>
      <c r="AP43" s="585"/>
      <c r="AQ43" s="585"/>
      <c r="AR43" s="585"/>
      <c r="AS43" s="585"/>
      <c r="AT43" s="585"/>
      <c r="AU43" s="585"/>
      <c r="AV43" s="585"/>
      <c r="AW43" s="585"/>
      <c r="AX43" s="585"/>
      <c r="AY43" s="585"/>
      <c r="AZ43" s="585"/>
      <c r="BA43" s="585"/>
      <c r="BB43" s="585"/>
      <c r="BC43" s="585"/>
      <c r="BD43" s="163"/>
      <c r="BE43" s="584" t="str">
        <f t="shared" si="1"/>
        <v/>
      </c>
      <c r="BF43" s="584"/>
      <c r="BG43" s="585"/>
      <c r="BH43" s="585"/>
      <c r="BI43" s="585"/>
      <c r="BJ43" s="585"/>
      <c r="BK43" s="585"/>
      <c r="BL43" s="585"/>
      <c r="BM43" s="585"/>
      <c r="BN43" s="585"/>
      <c r="BO43" s="585"/>
      <c r="BP43" s="585"/>
      <c r="BQ43" s="585"/>
      <c r="BR43" s="585"/>
      <c r="BS43" s="585"/>
      <c r="BT43" s="585"/>
      <c r="BU43" s="585"/>
      <c r="BV43" s="163"/>
      <c r="BW43" s="584" t="str">
        <f t="shared" si="2"/>
        <v/>
      </c>
      <c r="BX43" s="584"/>
      <c r="BY43" s="585" t="str">
        <f>IF('各会計、関係団体の財政状況及び健全化判断比率'!B77="","",'各会計、関係団体の財政状況及び健全化判断比率'!B77)</f>
        <v/>
      </c>
      <c r="BZ43" s="585"/>
      <c r="CA43" s="585"/>
      <c r="CB43" s="585"/>
      <c r="CC43" s="585"/>
      <c r="CD43" s="585"/>
      <c r="CE43" s="585"/>
      <c r="CF43" s="585"/>
      <c r="CG43" s="585"/>
      <c r="CH43" s="585"/>
      <c r="CI43" s="585"/>
      <c r="CJ43" s="585"/>
      <c r="CK43" s="585"/>
      <c r="CL43" s="585"/>
      <c r="CM43" s="585"/>
      <c r="CN43" s="163"/>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168"/>
    </row>
    <row r="44" spans="1:113" ht="13.5" customHeight="1" thickBot="1">
      <c r="B44" s="191"/>
      <c r="C44" s="192"/>
      <c r="D44" s="192"/>
      <c r="E44" s="192"/>
      <c r="F44" s="192"/>
      <c r="G44" s="192"/>
      <c r="H44" s="192"/>
      <c r="I44" s="192"/>
      <c r="J44" s="192"/>
      <c r="K44" s="192"/>
      <c r="L44" s="192"/>
      <c r="M44" s="192"/>
      <c r="N44" s="192"/>
      <c r="O44" s="192"/>
      <c r="P44" s="192"/>
      <c r="Q44" s="192"/>
      <c r="R44" s="192"/>
      <c r="S44" s="192"/>
      <c r="T44" s="192"/>
      <c r="U44" s="192"/>
      <c r="V44" s="192"/>
      <c r="W44" s="192"/>
      <c r="X44" s="192"/>
      <c r="Y44" s="192"/>
      <c r="Z44" s="192"/>
      <c r="AA44" s="192"/>
      <c r="AB44" s="192"/>
      <c r="AC44" s="192"/>
      <c r="AD44" s="192"/>
      <c r="AE44" s="192"/>
      <c r="AF44" s="192"/>
      <c r="AG44" s="192"/>
      <c r="AH44" s="192"/>
      <c r="AI44" s="192"/>
      <c r="AJ44" s="192"/>
      <c r="AK44" s="192"/>
      <c r="AL44" s="192"/>
      <c r="AM44" s="192"/>
      <c r="AN44" s="192"/>
      <c r="AO44" s="192"/>
      <c r="AP44" s="192"/>
      <c r="AQ44" s="192"/>
      <c r="AR44" s="192"/>
      <c r="AS44" s="192"/>
      <c r="AT44" s="192"/>
      <c r="AU44" s="192"/>
      <c r="AV44" s="192"/>
      <c r="AW44" s="192"/>
      <c r="AX44" s="192"/>
      <c r="AY44" s="192"/>
      <c r="AZ44" s="192"/>
      <c r="BA44" s="192"/>
      <c r="BB44" s="192"/>
      <c r="BC44" s="192"/>
      <c r="BD44" s="192"/>
      <c r="BE44" s="192"/>
      <c r="BF44" s="192"/>
      <c r="BG44" s="192"/>
      <c r="BH44" s="192"/>
      <c r="BI44" s="192"/>
      <c r="BJ44" s="192"/>
      <c r="BK44" s="192"/>
      <c r="BL44" s="192"/>
      <c r="BM44" s="192"/>
      <c r="BN44" s="192"/>
      <c r="BO44" s="192"/>
      <c r="BP44" s="192"/>
      <c r="BQ44" s="192"/>
      <c r="BR44" s="192"/>
      <c r="BS44" s="192"/>
      <c r="BT44" s="192"/>
      <c r="BU44" s="192"/>
      <c r="BV44" s="192"/>
      <c r="BW44" s="192"/>
      <c r="BX44" s="192"/>
      <c r="BY44" s="192"/>
      <c r="BZ44" s="192"/>
      <c r="CA44" s="192"/>
      <c r="CB44" s="192"/>
      <c r="CC44" s="192"/>
      <c r="CD44" s="192"/>
      <c r="CE44" s="192"/>
      <c r="CF44" s="192"/>
      <c r="CG44" s="192"/>
      <c r="CH44" s="192"/>
      <c r="CI44" s="192"/>
      <c r="CJ44" s="192"/>
      <c r="CK44" s="192"/>
      <c r="CL44" s="192"/>
      <c r="CM44" s="192"/>
      <c r="CN44" s="192"/>
      <c r="CO44" s="192"/>
      <c r="CP44" s="192"/>
      <c r="CQ44" s="192"/>
      <c r="CR44" s="192"/>
      <c r="CS44" s="192"/>
      <c r="CT44" s="192"/>
      <c r="CU44" s="192"/>
      <c r="CV44" s="192"/>
      <c r="CW44" s="192"/>
      <c r="CX44" s="192"/>
      <c r="CY44" s="192"/>
      <c r="CZ44" s="192"/>
      <c r="DA44" s="192"/>
      <c r="DB44" s="192"/>
      <c r="DC44" s="192"/>
      <c r="DD44" s="192"/>
      <c r="DE44" s="192"/>
      <c r="DF44" s="192"/>
      <c r="DG44" s="192"/>
      <c r="DH44" s="192"/>
      <c r="DI44" s="193"/>
    </row>
    <row r="45" spans="1:113"/>
    <row r="46" spans="1:113">
      <c r="B46" s="162"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row r="55" spans="5:113"/>
    <row r="56" spans="5:113"/>
  </sheetData>
  <sheetProtection algorithmName="SHA-512" hashValue="2KXOY1Y4UYaBQQ8Yy+bWCPSEs7sstV/vE73fqIjJYJes4g9gOxmY0qFIpPIeP5qjXLJAaCvnuHJbb32cQdS45g==" saltValue="lV1xdWCFBtWjicwQrvf4j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tabSelected="1" topLeftCell="A13" zoomScaleSheetLayoutView="100" workbookViewId="0">
      <selection activeCell="U37" sqref="U37:V37"/>
    </sheetView>
  </sheetViews>
  <sheetFormatPr defaultColWidth="0" defaultRowHeight="13.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526</v>
      </c>
      <c r="G33" s="29" t="s">
        <v>527</v>
      </c>
      <c r="H33" s="29" t="s">
        <v>528</v>
      </c>
      <c r="I33" s="29" t="s">
        <v>529</v>
      </c>
      <c r="J33" s="30" t="s">
        <v>530</v>
      </c>
      <c r="K33" s="22"/>
      <c r="L33" s="22"/>
      <c r="M33" s="22"/>
      <c r="N33" s="22"/>
      <c r="O33" s="22"/>
      <c r="P33" s="22"/>
    </row>
    <row r="34" spans="1:16" ht="39" customHeight="1">
      <c r="A34" s="22"/>
      <c r="B34" s="31"/>
      <c r="C34" s="1136" t="s">
        <v>534</v>
      </c>
      <c r="D34" s="1136"/>
      <c r="E34" s="1137"/>
      <c r="F34" s="32">
        <v>5.37</v>
      </c>
      <c r="G34" s="33">
        <v>5.83</v>
      </c>
      <c r="H34" s="33">
        <v>6.59</v>
      </c>
      <c r="I34" s="33">
        <v>7.35</v>
      </c>
      <c r="J34" s="34">
        <v>7.73</v>
      </c>
      <c r="K34" s="22"/>
      <c r="L34" s="22"/>
      <c r="M34" s="22"/>
      <c r="N34" s="22"/>
      <c r="O34" s="22"/>
      <c r="P34" s="22"/>
    </row>
    <row r="35" spans="1:16" ht="39" customHeight="1">
      <c r="A35" s="22"/>
      <c r="B35" s="35"/>
      <c r="C35" s="1132" t="s">
        <v>535</v>
      </c>
      <c r="D35" s="1132"/>
      <c r="E35" s="1133"/>
      <c r="F35" s="36">
        <v>5.62</v>
      </c>
      <c r="G35" s="37">
        <v>5.38</v>
      </c>
      <c r="H35" s="37">
        <v>4.4000000000000004</v>
      </c>
      <c r="I35" s="37">
        <v>4.57</v>
      </c>
      <c r="J35" s="38">
        <v>4.5199999999999996</v>
      </c>
      <c r="K35" s="22"/>
      <c r="L35" s="22"/>
      <c r="M35" s="22"/>
      <c r="N35" s="22"/>
      <c r="O35" s="22"/>
      <c r="P35" s="22"/>
    </row>
    <row r="36" spans="1:16" ht="39" customHeight="1">
      <c r="A36" s="22"/>
      <c r="B36" s="35"/>
      <c r="C36" s="1132" t="s">
        <v>536</v>
      </c>
      <c r="D36" s="1132"/>
      <c r="E36" s="1133"/>
      <c r="F36" s="36">
        <v>5.66</v>
      </c>
      <c r="G36" s="37">
        <v>5.2</v>
      </c>
      <c r="H36" s="37">
        <v>4.51</v>
      </c>
      <c r="I36" s="37">
        <v>4.43</v>
      </c>
      <c r="J36" s="38">
        <v>3.35</v>
      </c>
      <c r="K36" s="22"/>
      <c r="L36" s="22"/>
      <c r="M36" s="22"/>
      <c r="N36" s="22"/>
      <c r="O36" s="22"/>
      <c r="P36" s="22"/>
    </row>
    <row r="37" spans="1:16" ht="39" customHeight="1">
      <c r="A37" s="22"/>
      <c r="B37" s="35"/>
      <c r="C37" s="1132" t="s">
        <v>537</v>
      </c>
      <c r="D37" s="1132"/>
      <c r="E37" s="1133"/>
      <c r="F37" s="36">
        <v>0.83</v>
      </c>
      <c r="G37" s="37">
        <v>0.69</v>
      </c>
      <c r="H37" s="37">
        <v>0.87</v>
      </c>
      <c r="I37" s="37">
        <v>0.99</v>
      </c>
      <c r="J37" s="38">
        <v>1</v>
      </c>
      <c r="K37" s="22"/>
      <c r="L37" s="22"/>
      <c r="M37" s="22"/>
      <c r="N37" s="22"/>
      <c r="O37" s="22"/>
      <c r="P37" s="22"/>
    </row>
    <row r="38" spans="1:16" ht="39" customHeight="1">
      <c r="A38" s="22"/>
      <c r="B38" s="35"/>
      <c r="C38" s="1132" t="s">
        <v>538</v>
      </c>
      <c r="D38" s="1132"/>
      <c r="E38" s="1133"/>
      <c r="F38" s="36">
        <v>0.19</v>
      </c>
      <c r="G38" s="37">
        <v>0.18</v>
      </c>
      <c r="H38" s="37">
        <v>0.22</v>
      </c>
      <c r="I38" s="37">
        <v>0.22</v>
      </c>
      <c r="J38" s="38">
        <v>0.25</v>
      </c>
      <c r="K38" s="22"/>
      <c r="L38" s="22"/>
      <c r="M38" s="22"/>
      <c r="N38" s="22"/>
      <c r="O38" s="22"/>
      <c r="P38" s="22"/>
    </row>
    <row r="39" spans="1:16" ht="39" customHeight="1">
      <c r="A39" s="22"/>
      <c r="B39" s="35"/>
      <c r="C39" s="1132" t="s">
        <v>539</v>
      </c>
      <c r="D39" s="1132"/>
      <c r="E39" s="1133"/>
      <c r="F39" s="36">
        <v>0.74</v>
      </c>
      <c r="G39" s="37">
        <v>0.77</v>
      </c>
      <c r="H39" s="37">
        <v>0.05</v>
      </c>
      <c r="I39" s="37">
        <v>0.05</v>
      </c>
      <c r="J39" s="38">
        <v>0.09</v>
      </c>
      <c r="K39" s="22"/>
      <c r="L39" s="22"/>
      <c r="M39" s="22"/>
      <c r="N39" s="22"/>
      <c r="O39" s="22"/>
      <c r="P39" s="22"/>
    </row>
    <row r="40" spans="1:16" ht="39" customHeight="1">
      <c r="A40" s="22"/>
      <c r="B40" s="35"/>
      <c r="C40" s="1132" t="s">
        <v>540</v>
      </c>
      <c r="D40" s="1132"/>
      <c r="E40" s="1133"/>
      <c r="F40" s="36">
        <v>0</v>
      </c>
      <c r="G40" s="37">
        <v>0</v>
      </c>
      <c r="H40" s="37">
        <v>0</v>
      </c>
      <c r="I40" s="37">
        <v>0</v>
      </c>
      <c r="J40" s="38">
        <v>0</v>
      </c>
      <c r="K40" s="22"/>
      <c r="L40" s="22"/>
      <c r="M40" s="22"/>
      <c r="N40" s="22"/>
      <c r="O40" s="22"/>
      <c r="P40" s="22"/>
    </row>
    <row r="41" spans="1:16" ht="39" customHeight="1">
      <c r="A41" s="22"/>
      <c r="B41" s="35"/>
      <c r="C41" s="1132" t="s">
        <v>541</v>
      </c>
      <c r="D41" s="1132"/>
      <c r="E41" s="1133"/>
      <c r="F41" s="36">
        <v>0</v>
      </c>
      <c r="G41" s="37">
        <v>0</v>
      </c>
      <c r="H41" s="37">
        <v>0</v>
      </c>
      <c r="I41" s="37">
        <v>0</v>
      </c>
      <c r="J41" s="38">
        <v>0</v>
      </c>
      <c r="K41" s="22"/>
      <c r="L41" s="22"/>
      <c r="M41" s="22"/>
      <c r="N41" s="22"/>
      <c r="O41" s="22"/>
      <c r="P41" s="22"/>
    </row>
    <row r="42" spans="1:16" ht="39" customHeight="1">
      <c r="A42" s="22"/>
      <c r="B42" s="39"/>
      <c r="C42" s="1132" t="s">
        <v>542</v>
      </c>
      <c r="D42" s="1132"/>
      <c r="E42" s="1133"/>
      <c r="F42" s="36" t="s">
        <v>488</v>
      </c>
      <c r="G42" s="37" t="s">
        <v>488</v>
      </c>
      <c r="H42" s="37" t="s">
        <v>488</v>
      </c>
      <c r="I42" s="37" t="s">
        <v>488</v>
      </c>
      <c r="J42" s="38" t="s">
        <v>488</v>
      </c>
      <c r="K42" s="22"/>
      <c r="L42" s="22"/>
      <c r="M42" s="22"/>
      <c r="N42" s="22"/>
      <c r="O42" s="22"/>
      <c r="P42" s="22"/>
    </row>
    <row r="43" spans="1:16" ht="39" customHeight="1" thickBot="1">
      <c r="A43" s="22"/>
      <c r="B43" s="40"/>
      <c r="C43" s="1134" t="s">
        <v>543</v>
      </c>
      <c r="D43" s="1134"/>
      <c r="E43" s="1135"/>
      <c r="F43" s="41" t="s">
        <v>488</v>
      </c>
      <c r="G43" s="42" t="s">
        <v>488</v>
      </c>
      <c r="H43" s="42" t="s">
        <v>488</v>
      </c>
      <c r="I43" s="42" t="s">
        <v>488</v>
      </c>
      <c r="J43" s="43" t="s">
        <v>488</v>
      </c>
      <c r="K43" s="22"/>
      <c r="L43" s="22"/>
      <c r="M43" s="22"/>
      <c r="N43" s="22"/>
      <c r="O43" s="22"/>
      <c r="P43" s="22"/>
    </row>
    <row r="44" spans="1:16" ht="39" customHeight="1">
      <c r="A44" s="22"/>
      <c r="B44" s="44"/>
      <c r="C44" s="45"/>
      <c r="D44" s="45"/>
      <c r="E44" s="45"/>
      <c r="F44" s="22"/>
      <c r="G44" s="22"/>
      <c r="H44" s="22"/>
      <c r="I44" s="22"/>
      <c r="J44" s="22"/>
      <c r="K44" s="22"/>
      <c r="L44" s="22"/>
      <c r="M44" s="22"/>
      <c r="N44" s="22"/>
      <c r="O44" s="22"/>
      <c r="P44" s="22"/>
    </row>
    <row r="45" spans="1:16" ht="17.25">
      <c r="A45" s="22"/>
      <c r="B45" s="22"/>
      <c r="C45" s="22"/>
      <c r="D45" s="22"/>
      <c r="E45" s="22"/>
      <c r="F45" s="22"/>
      <c r="G45" s="22"/>
      <c r="H45" s="22"/>
      <c r="I45" s="22"/>
      <c r="J45" s="22"/>
      <c r="K45" s="22"/>
      <c r="L45" s="22"/>
      <c r="M45" s="22"/>
      <c r="N45" s="22"/>
      <c r="O45" s="22"/>
      <c r="P45" s="22"/>
    </row>
  </sheetData>
  <sheetProtection algorithmName="SHA-512" hashValue="FKcfe3rz+rz00KvVHx6DnURfwavLoxdcDxONkWgqOdoR/dGEWbpHCS7izCbfrWIQ7rvA2WSLxkhdyUVMGQlWKw==" saltValue="U2gz7e7/unbYA9iRQef+Mg=="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tabSelected="1" topLeftCell="A13" zoomScale="90" zoomScaleNormal="90" zoomScaleSheetLayoutView="55" workbookViewId="0">
      <selection activeCell="U37" sqref="U37:V37"/>
    </sheetView>
  </sheetViews>
  <sheetFormatPr defaultColWidth="0" defaultRowHeight="12.6" customHeight="1" zeroHeight="1"/>
  <cols>
    <col min="1" max="1" width="6.625" style="47" customWidth="1"/>
    <col min="2" max="3" width="10.875" style="47" customWidth="1"/>
    <col min="4" max="4" width="10" style="47" customWidth="1"/>
    <col min="5" max="10" width="11" style="47" customWidth="1"/>
    <col min="11" max="15" width="13.125" style="47" customWidth="1"/>
    <col min="16" max="21" width="11.5" style="47" customWidth="1"/>
    <col min="22" max="16384" width="0" style="47" hidden="1"/>
  </cols>
  <sheetData>
    <row r="1" spans="1:21" ht="13.5" customHeight="1">
      <c r="A1" s="46"/>
      <c r="B1" s="46"/>
      <c r="C1" s="46"/>
      <c r="D1" s="46"/>
      <c r="E1" s="46"/>
      <c r="F1" s="46"/>
      <c r="G1" s="46"/>
      <c r="H1" s="46"/>
      <c r="I1" s="46"/>
      <c r="J1" s="46"/>
      <c r="K1" s="46"/>
      <c r="L1" s="46"/>
      <c r="M1" s="46"/>
      <c r="N1" s="46"/>
      <c r="O1" s="46"/>
      <c r="P1" s="46"/>
      <c r="Q1" s="46"/>
      <c r="R1" s="46"/>
      <c r="S1" s="46"/>
      <c r="T1" s="46"/>
      <c r="U1" s="46"/>
    </row>
    <row r="2" spans="1:21" ht="13.5" customHeight="1">
      <c r="A2" s="46"/>
      <c r="B2" s="46"/>
      <c r="C2" s="46"/>
      <c r="D2" s="46"/>
      <c r="E2" s="46"/>
      <c r="F2" s="46"/>
      <c r="G2" s="46"/>
      <c r="H2" s="46"/>
      <c r="I2" s="46"/>
      <c r="J2" s="46"/>
      <c r="K2" s="46"/>
      <c r="L2" s="46"/>
      <c r="M2" s="46"/>
      <c r="N2" s="46"/>
      <c r="O2" s="46"/>
      <c r="P2" s="46"/>
      <c r="Q2" s="46"/>
      <c r="R2" s="46"/>
      <c r="S2" s="46"/>
      <c r="T2" s="46"/>
      <c r="U2" s="46"/>
    </row>
    <row r="3" spans="1:21" ht="13.5" customHeight="1">
      <c r="A3" s="46"/>
      <c r="B3" s="46"/>
      <c r="C3" s="46"/>
      <c r="D3" s="46"/>
      <c r="E3" s="46"/>
      <c r="F3" s="46"/>
      <c r="G3" s="46"/>
      <c r="H3" s="46"/>
      <c r="I3" s="46"/>
      <c r="J3" s="46"/>
      <c r="K3" s="46"/>
      <c r="L3" s="46"/>
      <c r="M3" s="46"/>
      <c r="N3" s="46"/>
      <c r="O3" s="46"/>
      <c r="P3" s="46"/>
      <c r="Q3" s="46"/>
      <c r="R3" s="46"/>
      <c r="S3" s="46"/>
      <c r="T3" s="46"/>
      <c r="U3" s="46"/>
    </row>
    <row r="4" spans="1:21" ht="13.5" customHeight="1">
      <c r="A4" s="46"/>
      <c r="B4" s="46"/>
      <c r="C4" s="46"/>
      <c r="D4" s="46"/>
      <c r="E4" s="46"/>
      <c r="F4" s="46"/>
      <c r="G4" s="46"/>
      <c r="H4" s="46"/>
      <c r="I4" s="46"/>
      <c r="J4" s="46"/>
      <c r="K4" s="46"/>
      <c r="L4" s="46"/>
      <c r="M4" s="46"/>
      <c r="N4" s="46"/>
      <c r="O4" s="46"/>
      <c r="P4" s="46"/>
      <c r="Q4" s="46"/>
      <c r="R4" s="46"/>
      <c r="S4" s="46"/>
      <c r="T4" s="46"/>
      <c r="U4" s="46"/>
    </row>
    <row r="5" spans="1:21" ht="13.5" customHeight="1">
      <c r="A5" s="46"/>
      <c r="B5" s="46"/>
      <c r="C5" s="46"/>
      <c r="D5" s="46"/>
      <c r="E5" s="46"/>
      <c r="F5" s="46"/>
      <c r="G5" s="46"/>
      <c r="H5" s="46"/>
      <c r="I5" s="46"/>
      <c r="J5" s="46"/>
      <c r="K5" s="46"/>
      <c r="L5" s="46"/>
      <c r="M5" s="46"/>
      <c r="N5" s="46"/>
      <c r="O5" s="46"/>
      <c r="P5" s="46"/>
      <c r="Q5" s="46"/>
      <c r="R5" s="46"/>
      <c r="S5" s="46"/>
      <c r="T5" s="46"/>
      <c r="U5" s="46"/>
    </row>
    <row r="6" spans="1:21" ht="13.5" customHeight="1">
      <c r="A6" s="46"/>
      <c r="B6" s="46"/>
      <c r="C6" s="46"/>
      <c r="D6" s="46"/>
      <c r="E6" s="46"/>
      <c r="F6" s="46"/>
      <c r="G6" s="46"/>
      <c r="H6" s="46"/>
      <c r="I6" s="46"/>
      <c r="J6" s="46"/>
      <c r="K6" s="46"/>
      <c r="L6" s="46"/>
      <c r="M6" s="46"/>
      <c r="N6" s="46"/>
      <c r="O6" s="46"/>
      <c r="P6" s="46"/>
      <c r="Q6" s="46"/>
      <c r="R6" s="46"/>
      <c r="S6" s="46"/>
      <c r="T6" s="46"/>
      <c r="U6" s="46"/>
    </row>
    <row r="7" spans="1:21" ht="13.5" customHeight="1">
      <c r="A7" s="46"/>
      <c r="B7" s="46"/>
      <c r="C7" s="46"/>
      <c r="D7" s="46"/>
      <c r="E7" s="46"/>
      <c r="F7" s="46"/>
      <c r="G7" s="46"/>
      <c r="H7" s="46"/>
      <c r="I7" s="46"/>
      <c r="J7" s="46"/>
      <c r="K7" s="46"/>
      <c r="L7" s="46"/>
      <c r="M7" s="46"/>
      <c r="N7" s="46"/>
      <c r="O7" s="46"/>
      <c r="P7" s="46"/>
      <c r="Q7" s="46"/>
      <c r="R7" s="46"/>
      <c r="S7" s="46"/>
      <c r="T7" s="46"/>
      <c r="U7" s="46"/>
    </row>
    <row r="8" spans="1:21" ht="13.5" customHeight="1">
      <c r="A8" s="46"/>
      <c r="B8" s="46"/>
      <c r="C8" s="46"/>
      <c r="D8" s="46"/>
      <c r="E8" s="46"/>
      <c r="F8" s="46"/>
      <c r="G8" s="46"/>
      <c r="H8" s="46"/>
      <c r="I8" s="46"/>
      <c r="J8" s="46"/>
      <c r="K8" s="46"/>
      <c r="L8" s="46"/>
      <c r="M8" s="46"/>
      <c r="N8" s="46"/>
      <c r="O8" s="46"/>
      <c r="P8" s="46"/>
      <c r="Q8" s="46"/>
      <c r="R8" s="46"/>
      <c r="S8" s="46"/>
      <c r="T8" s="46"/>
      <c r="U8" s="46"/>
    </row>
    <row r="9" spans="1:21" ht="13.5" customHeight="1">
      <c r="A9" s="46"/>
      <c r="B9" s="46"/>
      <c r="C9" s="46"/>
      <c r="D9" s="46"/>
      <c r="E9" s="46"/>
      <c r="F9" s="46"/>
      <c r="G9" s="46"/>
      <c r="H9" s="46"/>
      <c r="I9" s="46"/>
      <c r="J9" s="46"/>
      <c r="K9" s="46"/>
      <c r="L9" s="46"/>
      <c r="M9" s="46"/>
      <c r="N9" s="46"/>
      <c r="O9" s="46"/>
      <c r="P9" s="46"/>
      <c r="Q9" s="46"/>
      <c r="R9" s="46"/>
      <c r="S9" s="46"/>
      <c r="T9" s="46"/>
      <c r="U9" s="46"/>
    </row>
    <row r="10" spans="1:21" ht="13.5" customHeight="1">
      <c r="A10" s="46"/>
      <c r="B10" s="46"/>
      <c r="C10" s="46"/>
      <c r="D10" s="46"/>
      <c r="E10" s="46"/>
      <c r="F10" s="46"/>
      <c r="G10" s="46"/>
      <c r="H10" s="46"/>
      <c r="I10" s="46"/>
      <c r="J10" s="46"/>
      <c r="K10" s="46"/>
      <c r="L10" s="46"/>
      <c r="M10" s="46"/>
      <c r="N10" s="46"/>
      <c r="O10" s="46"/>
      <c r="P10" s="46"/>
      <c r="Q10" s="46"/>
      <c r="R10" s="46"/>
      <c r="S10" s="46"/>
      <c r="T10" s="46"/>
      <c r="U10" s="46"/>
    </row>
    <row r="11" spans="1:21" ht="13.5" customHeight="1">
      <c r="A11" s="46"/>
      <c r="B11" s="46"/>
      <c r="C11" s="46"/>
      <c r="D11" s="46"/>
      <c r="E11" s="46"/>
      <c r="F11" s="46"/>
      <c r="G11" s="46"/>
      <c r="H11" s="46"/>
      <c r="I11" s="46"/>
      <c r="J11" s="46"/>
      <c r="K11" s="46"/>
      <c r="L11" s="46"/>
      <c r="M11" s="46"/>
      <c r="N11" s="46"/>
      <c r="O11" s="46"/>
      <c r="P11" s="46"/>
      <c r="Q11" s="46"/>
      <c r="R11" s="46"/>
      <c r="S11" s="46"/>
      <c r="T11" s="46"/>
      <c r="U11" s="46"/>
    </row>
    <row r="12" spans="1:21" ht="13.5" customHeight="1">
      <c r="A12" s="46"/>
      <c r="B12" s="46"/>
      <c r="C12" s="46"/>
      <c r="D12" s="46"/>
      <c r="E12" s="46"/>
      <c r="F12" s="46"/>
      <c r="G12" s="46"/>
      <c r="H12" s="46"/>
      <c r="I12" s="46"/>
      <c r="J12" s="46"/>
      <c r="K12" s="46"/>
      <c r="L12" s="46"/>
      <c r="M12" s="46"/>
      <c r="N12" s="46"/>
      <c r="O12" s="46"/>
      <c r="P12" s="46"/>
      <c r="Q12" s="46"/>
      <c r="R12" s="46"/>
      <c r="S12" s="46"/>
      <c r="T12" s="46"/>
      <c r="U12" s="46"/>
    </row>
    <row r="13" spans="1:21" ht="13.5" customHeight="1">
      <c r="A13" s="46"/>
      <c r="B13" s="46"/>
      <c r="C13" s="46"/>
      <c r="D13" s="46"/>
      <c r="E13" s="46"/>
      <c r="F13" s="46"/>
      <c r="G13" s="46"/>
      <c r="H13" s="46"/>
      <c r="I13" s="46"/>
      <c r="J13" s="46"/>
      <c r="K13" s="46"/>
      <c r="L13" s="46"/>
      <c r="M13" s="46"/>
      <c r="N13" s="46"/>
      <c r="O13" s="46"/>
      <c r="P13" s="46"/>
      <c r="Q13" s="46"/>
      <c r="R13" s="46"/>
      <c r="S13" s="46"/>
      <c r="T13" s="46"/>
      <c r="U13" s="46"/>
    </row>
    <row r="14" spans="1:21" ht="13.5" customHeight="1">
      <c r="A14" s="46"/>
      <c r="B14" s="46"/>
      <c r="C14" s="46"/>
      <c r="D14" s="46"/>
      <c r="E14" s="46"/>
      <c r="F14" s="46"/>
      <c r="G14" s="46"/>
      <c r="H14" s="46"/>
      <c r="I14" s="46"/>
      <c r="J14" s="46"/>
      <c r="K14" s="46"/>
      <c r="L14" s="46"/>
      <c r="M14" s="46"/>
      <c r="N14" s="46"/>
      <c r="O14" s="46"/>
      <c r="P14" s="46"/>
      <c r="Q14" s="46"/>
      <c r="R14" s="46"/>
      <c r="S14" s="46"/>
      <c r="T14" s="46"/>
      <c r="U14" s="46"/>
    </row>
    <row r="15" spans="1:21" ht="13.5" customHeight="1">
      <c r="A15" s="46"/>
      <c r="B15" s="46"/>
      <c r="C15" s="46"/>
      <c r="D15" s="46"/>
      <c r="E15" s="46"/>
      <c r="F15" s="46"/>
      <c r="G15" s="46"/>
      <c r="H15" s="46"/>
      <c r="I15" s="46"/>
      <c r="J15" s="46"/>
      <c r="K15" s="46"/>
      <c r="L15" s="46"/>
      <c r="M15" s="46"/>
      <c r="N15" s="46"/>
      <c r="O15" s="46"/>
      <c r="P15" s="46"/>
      <c r="Q15" s="46"/>
      <c r="R15" s="46"/>
      <c r="S15" s="46"/>
      <c r="T15" s="46"/>
      <c r="U15" s="46"/>
    </row>
    <row r="16" spans="1:21" ht="13.5" customHeight="1">
      <c r="A16" s="46"/>
      <c r="B16" s="46"/>
      <c r="C16" s="46"/>
      <c r="D16" s="46"/>
      <c r="E16" s="46"/>
      <c r="F16" s="46"/>
      <c r="G16" s="46"/>
      <c r="H16" s="46"/>
      <c r="I16" s="46"/>
      <c r="J16" s="46"/>
      <c r="K16" s="46"/>
      <c r="L16" s="46"/>
      <c r="M16" s="46"/>
      <c r="N16" s="46"/>
      <c r="O16" s="46"/>
      <c r="P16" s="46"/>
      <c r="Q16" s="46"/>
      <c r="R16" s="46"/>
      <c r="S16" s="46"/>
      <c r="T16" s="46"/>
      <c r="U16" s="46"/>
    </row>
    <row r="17" spans="1:21" ht="13.5" customHeight="1">
      <c r="A17" s="46"/>
      <c r="B17" s="46"/>
      <c r="C17" s="46"/>
      <c r="D17" s="46"/>
      <c r="E17" s="46"/>
      <c r="F17" s="46"/>
      <c r="G17" s="46"/>
      <c r="H17" s="46"/>
      <c r="I17" s="46"/>
      <c r="J17" s="46"/>
      <c r="K17" s="46"/>
      <c r="L17" s="46"/>
      <c r="M17" s="46"/>
      <c r="N17" s="46"/>
      <c r="O17" s="46"/>
      <c r="P17" s="46"/>
      <c r="Q17" s="46"/>
      <c r="R17" s="46"/>
      <c r="S17" s="46"/>
      <c r="T17" s="46"/>
      <c r="U17" s="46"/>
    </row>
    <row r="18" spans="1:21" ht="13.5" customHeight="1">
      <c r="A18" s="46"/>
      <c r="B18" s="46"/>
      <c r="C18" s="46"/>
      <c r="D18" s="46"/>
      <c r="E18" s="46"/>
      <c r="F18" s="46"/>
      <c r="G18" s="46"/>
      <c r="H18" s="46"/>
      <c r="I18" s="46"/>
      <c r="J18" s="46"/>
      <c r="K18" s="46"/>
      <c r="L18" s="46"/>
      <c r="M18" s="46"/>
      <c r="N18" s="46"/>
      <c r="O18" s="46"/>
      <c r="P18" s="46"/>
      <c r="Q18" s="46"/>
      <c r="R18" s="46"/>
      <c r="S18" s="46"/>
      <c r="T18" s="46"/>
      <c r="U18" s="46"/>
    </row>
    <row r="19" spans="1:21" ht="13.5" customHeight="1">
      <c r="A19" s="46"/>
      <c r="B19" s="46"/>
      <c r="C19" s="46"/>
      <c r="D19" s="46"/>
      <c r="E19" s="46"/>
      <c r="F19" s="46"/>
      <c r="G19" s="46"/>
      <c r="H19" s="46"/>
      <c r="I19" s="46"/>
      <c r="J19" s="46"/>
      <c r="K19" s="46"/>
      <c r="L19" s="46"/>
      <c r="M19" s="46"/>
      <c r="N19" s="46"/>
      <c r="O19" s="46"/>
      <c r="P19" s="46"/>
      <c r="Q19" s="46"/>
      <c r="R19" s="46"/>
      <c r="S19" s="46"/>
      <c r="T19" s="46"/>
      <c r="U19" s="46"/>
    </row>
    <row r="20" spans="1:21" ht="13.5" customHeight="1">
      <c r="A20" s="46"/>
      <c r="B20" s="46"/>
      <c r="C20" s="46"/>
      <c r="D20" s="46"/>
      <c r="E20" s="46"/>
      <c r="F20" s="46"/>
      <c r="G20" s="46"/>
      <c r="H20" s="46"/>
      <c r="I20" s="46"/>
      <c r="J20" s="46"/>
      <c r="K20" s="46"/>
      <c r="L20" s="46"/>
      <c r="M20" s="46"/>
      <c r="N20" s="46"/>
      <c r="O20" s="46"/>
      <c r="P20" s="46"/>
      <c r="Q20" s="46"/>
      <c r="R20" s="46"/>
      <c r="S20" s="46"/>
      <c r="T20" s="46"/>
      <c r="U20" s="46"/>
    </row>
    <row r="21" spans="1:21" ht="13.5" customHeight="1">
      <c r="A21" s="46"/>
      <c r="B21" s="46"/>
      <c r="C21" s="46"/>
      <c r="D21" s="46"/>
      <c r="E21" s="46"/>
      <c r="F21" s="46"/>
      <c r="G21" s="46"/>
      <c r="H21" s="46"/>
      <c r="I21" s="46"/>
      <c r="J21" s="46"/>
      <c r="K21" s="46"/>
      <c r="L21" s="46"/>
      <c r="M21" s="46"/>
      <c r="N21" s="46"/>
      <c r="O21" s="46"/>
      <c r="P21" s="46"/>
      <c r="Q21" s="46"/>
      <c r="R21" s="46"/>
      <c r="S21" s="46"/>
      <c r="T21" s="46"/>
      <c r="U21" s="46"/>
    </row>
    <row r="22" spans="1:21" ht="13.5" customHeight="1">
      <c r="A22" s="46"/>
      <c r="B22" s="46"/>
      <c r="C22" s="46"/>
      <c r="D22" s="46"/>
      <c r="E22" s="46"/>
      <c r="F22" s="46"/>
      <c r="G22" s="46"/>
      <c r="H22" s="46"/>
      <c r="I22" s="46"/>
      <c r="J22" s="46"/>
      <c r="K22" s="46"/>
      <c r="L22" s="46"/>
      <c r="M22" s="46"/>
      <c r="N22" s="46"/>
      <c r="O22" s="46"/>
      <c r="P22" s="46"/>
      <c r="Q22" s="46"/>
      <c r="R22" s="46"/>
      <c r="S22" s="46"/>
      <c r="T22" s="46"/>
      <c r="U22" s="46"/>
    </row>
    <row r="23" spans="1:21" ht="13.5" customHeight="1">
      <c r="A23" s="46"/>
      <c r="B23" s="46"/>
      <c r="C23" s="46"/>
      <c r="D23" s="46"/>
      <c r="E23" s="46"/>
      <c r="F23" s="46"/>
      <c r="G23" s="46"/>
      <c r="H23" s="46"/>
      <c r="I23" s="46"/>
      <c r="J23" s="46"/>
      <c r="K23" s="46"/>
      <c r="L23" s="46"/>
      <c r="M23" s="46"/>
      <c r="N23" s="46"/>
      <c r="O23" s="46"/>
      <c r="P23" s="46"/>
      <c r="Q23" s="46"/>
      <c r="R23" s="46"/>
      <c r="S23" s="46"/>
      <c r="T23" s="46"/>
      <c r="U23" s="46"/>
    </row>
    <row r="24" spans="1:21" ht="13.5" customHeight="1">
      <c r="A24" s="46"/>
      <c r="B24" s="46"/>
      <c r="C24" s="46"/>
      <c r="D24" s="46"/>
      <c r="E24" s="46"/>
      <c r="F24" s="46"/>
      <c r="G24" s="46"/>
      <c r="H24" s="46"/>
      <c r="I24" s="46"/>
      <c r="J24" s="46"/>
      <c r="K24" s="46"/>
      <c r="L24" s="46"/>
      <c r="M24" s="46"/>
      <c r="N24" s="46"/>
      <c r="O24" s="46"/>
      <c r="P24" s="46"/>
      <c r="Q24" s="46"/>
      <c r="R24" s="46"/>
      <c r="S24" s="46"/>
      <c r="T24" s="46"/>
      <c r="U24" s="46"/>
    </row>
    <row r="25" spans="1:21" ht="13.5" customHeight="1">
      <c r="A25" s="46"/>
      <c r="B25" s="46"/>
      <c r="C25" s="46"/>
      <c r="D25" s="46"/>
      <c r="E25" s="46"/>
      <c r="F25" s="46"/>
      <c r="G25" s="46"/>
      <c r="H25" s="46"/>
      <c r="I25" s="46"/>
      <c r="J25" s="46"/>
      <c r="K25" s="46"/>
      <c r="L25" s="46"/>
      <c r="M25" s="46"/>
      <c r="N25" s="46"/>
      <c r="O25" s="46"/>
      <c r="P25" s="46"/>
      <c r="Q25" s="46"/>
      <c r="R25" s="46"/>
      <c r="S25" s="46"/>
      <c r="T25" s="46"/>
      <c r="U25" s="46"/>
    </row>
    <row r="26" spans="1:21" ht="13.5" customHeight="1">
      <c r="A26" s="46"/>
      <c r="B26" s="46"/>
      <c r="C26" s="46"/>
      <c r="D26" s="46"/>
      <c r="E26" s="46"/>
      <c r="F26" s="46"/>
      <c r="G26" s="46"/>
      <c r="H26" s="46"/>
      <c r="I26" s="46"/>
      <c r="J26" s="46"/>
      <c r="K26" s="46"/>
      <c r="L26" s="46"/>
      <c r="M26" s="46"/>
      <c r="N26" s="46"/>
      <c r="O26" s="46"/>
      <c r="P26" s="46"/>
      <c r="Q26" s="46"/>
      <c r="R26" s="46"/>
      <c r="S26" s="46"/>
      <c r="T26" s="46"/>
      <c r="U26" s="46"/>
    </row>
    <row r="27" spans="1:21" ht="13.5" customHeight="1">
      <c r="A27" s="46"/>
      <c r="B27" s="46"/>
      <c r="C27" s="46"/>
      <c r="D27" s="46"/>
      <c r="E27" s="46"/>
      <c r="F27" s="46"/>
      <c r="G27" s="46"/>
      <c r="H27" s="46"/>
      <c r="I27" s="46"/>
      <c r="J27" s="46"/>
      <c r="K27" s="46"/>
      <c r="L27" s="46"/>
      <c r="M27" s="46"/>
      <c r="N27" s="46"/>
      <c r="O27" s="46"/>
      <c r="P27" s="46"/>
      <c r="Q27" s="46"/>
      <c r="R27" s="46"/>
      <c r="S27" s="46"/>
      <c r="T27" s="46"/>
      <c r="U27" s="46"/>
    </row>
    <row r="28" spans="1:21" ht="13.5" customHeight="1">
      <c r="A28" s="46"/>
      <c r="B28" s="46"/>
      <c r="C28" s="46"/>
      <c r="D28" s="46"/>
      <c r="E28" s="46"/>
      <c r="F28" s="46"/>
      <c r="G28" s="46"/>
      <c r="H28" s="46"/>
      <c r="I28" s="46"/>
      <c r="J28" s="46"/>
      <c r="K28" s="46"/>
      <c r="L28" s="46"/>
      <c r="M28" s="46"/>
      <c r="N28" s="46"/>
      <c r="O28" s="46"/>
      <c r="P28" s="46"/>
      <c r="Q28" s="46"/>
      <c r="R28" s="46"/>
      <c r="S28" s="46"/>
      <c r="T28" s="46"/>
      <c r="U28" s="46"/>
    </row>
    <row r="29" spans="1:21" ht="13.5" customHeight="1">
      <c r="A29" s="46"/>
      <c r="B29" s="46"/>
      <c r="C29" s="46"/>
      <c r="D29" s="46"/>
      <c r="E29" s="46"/>
      <c r="F29" s="46"/>
      <c r="G29" s="46"/>
      <c r="H29" s="46"/>
      <c r="I29" s="46"/>
      <c r="J29" s="46"/>
      <c r="K29" s="46"/>
      <c r="L29" s="46"/>
      <c r="M29" s="46"/>
      <c r="N29" s="46"/>
      <c r="O29" s="46"/>
      <c r="P29" s="46"/>
      <c r="Q29" s="46"/>
      <c r="R29" s="46"/>
      <c r="S29" s="46"/>
      <c r="T29" s="46"/>
      <c r="U29" s="46"/>
    </row>
    <row r="30" spans="1:21" ht="13.5" customHeight="1">
      <c r="A30" s="46"/>
      <c r="B30" s="46"/>
      <c r="C30" s="46"/>
      <c r="D30" s="46"/>
      <c r="E30" s="46"/>
      <c r="F30" s="46"/>
      <c r="G30" s="46"/>
      <c r="H30" s="46"/>
      <c r="I30" s="46"/>
      <c r="J30" s="46"/>
      <c r="K30" s="46"/>
      <c r="L30" s="46"/>
      <c r="M30" s="46"/>
      <c r="N30" s="46"/>
      <c r="O30" s="46"/>
      <c r="P30" s="46"/>
      <c r="Q30" s="46"/>
      <c r="R30" s="46"/>
      <c r="S30" s="46"/>
      <c r="T30" s="46"/>
      <c r="U30" s="46"/>
    </row>
    <row r="31" spans="1:21" ht="13.5" customHeight="1">
      <c r="A31" s="46"/>
      <c r="B31" s="46"/>
      <c r="C31" s="46"/>
      <c r="D31" s="46"/>
      <c r="E31" s="46"/>
      <c r="F31" s="46"/>
      <c r="G31" s="46"/>
      <c r="H31" s="46"/>
      <c r="I31" s="46"/>
      <c r="J31" s="46"/>
      <c r="K31" s="46"/>
      <c r="L31" s="46"/>
      <c r="M31" s="46"/>
      <c r="N31" s="46"/>
      <c r="O31" s="46"/>
      <c r="P31" s="46"/>
      <c r="Q31" s="46"/>
      <c r="R31" s="46"/>
      <c r="S31" s="46"/>
      <c r="T31" s="46"/>
      <c r="U31" s="46"/>
    </row>
    <row r="32" spans="1:21" ht="13.5" customHeight="1">
      <c r="A32" s="46"/>
      <c r="B32" s="46"/>
      <c r="C32" s="46"/>
      <c r="D32" s="46"/>
      <c r="E32" s="46"/>
      <c r="F32" s="46"/>
      <c r="G32" s="46"/>
      <c r="H32" s="46"/>
      <c r="I32" s="46"/>
      <c r="J32" s="46"/>
      <c r="K32" s="46"/>
      <c r="L32" s="46"/>
      <c r="M32" s="46"/>
      <c r="N32" s="46"/>
      <c r="O32" s="46"/>
      <c r="P32" s="46"/>
      <c r="Q32" s="46"/>
      <c r="R32" s="46"/>
      <c r="S32" s="46"/>
      <c r="T32" s="46"/>
      <c r="U32" s="46"/>
    </row>
    <row r="33" spans="1:21" ht="13.5" customHeight="1">
      <c r="A33" s="46"/>
      <c r="B33" s="46"/>
      <c r="C33" s="46"/>
      <c r="D33" s="46"/>
      <c r="E33" s="46"/>
      <c r="F33" s="46"/>
      <c r="G33" s="46"/>
      <c r="H33" s="46"/>
      <c r="I33" s="46"/>
      <c r="J33" s="46"/>
      <c r="K33" s="46"/>
      <c r="L33" s="46"/>
      <c r="M33" s="46"/>
      <c r="N33" s="46"/>
      <c r="O33" s="46"/>
      <c r="P33" s="46"/>
      <c r="Q33" s="46"/>
      <c r="R33" s="46"/>
      <c r="S33" s="46"/>
      <c r="T33" s="46"/>
      <c r="U33" s="46"/>
    </row>
    <row r="34" spans="1:21" ht="13.5" customHeight="1">
      <c r="A34" s="46"/>
      <c r="B34" s="46"/>
      <c r="C34" s="46"/>
      <c r="D34" s="46"/>
      <c r="E34" s="46"/>
      <c r="F34" s="46"/>
      <c r="G34" s="46"/>
      <c r="H34" s="46"/>
      <c r="I34" s="46"/>
      <c r="J34" s="46"/>
      <c r="K34" s="46"/>
      <c r="L34" s="46"/>
      <c r="M34" s="46"/>
      <c r="N34" s="46"/>
      <c r="O34" s="46"/>
      <c r="P34" s="46"/>
      <c r="Q34" s="46"/>
      <c r="R34" s="46"/>
      <c r="S34" s="46"/>
      <c r="T34" s="46"/>
      <c r="U34" s="46"/>
    </row>
    <row r="35" spans="1:21" ht="13.5" customHeight="1">
      <c r="A35" s="46"/>
      <c r="B35" s="46"/>
      <c r="C35" s="46"/>
      <c r="D35" s="46"/>
      <c r="E35" s="46"/>
      <c r="F35" s="46"/>
      <c r="G35" s="46"/>
      <c r="H35" s="46"/>
      <c r="I35" s="46"/>
      <c r="J35" s="46"/>
      <c r="K35" s="46"/>
      <c r="L35" s="46"/>
      <c r="M35" s="46"/>
      <c r="N35" s="46"/>
      <c r="O35" s="46"/>
      <c r="P35" s="46"/>
      <c r="Q35" s="46"/>
      <c r="R35" s="46"/>
      <c r="S35" s="46"/>
      <c r="T35" s="46"/>
      <c r="U35" s="46"/>
    </row>
    <row r="36" spans="1:21" ht="13.5" customHeight="1">
      <c r="A36" s="46"/>
      <c r="B36" s="46"/>
      <c r="C36" s="46"/>
      <c r="D36" s="46"/>
      <c r="E36" s="46"/>
      <c r="F36" s="46"/>
      <c r="G36" s="46"/>
      <c r="H36" s="46"/>
      <c r="I36" s="46"/>
      <c r="J36" s="46"/>
      <c r="K36" s="46"/>
      <c r="L36" s="46"/>
      <c r="M36" s="46"/>
      <c r="N36" s="46"/>
      <c r="O36" s="46"/>
      <c r="P36" s="46"/>
      <c r="Q36" s="46"/>
      <c r="R36" s="46"/>
      <c r="S36" s="46"/>
      <c r="T36" s="46"/>
      <c r="U36" s="46"/>
    </row>
    <row r="37" spans="1:21" ht="13.5" customHeight="1">
      <c r="A37" s="46"/>
      <c r="B37" s="46"/>
      <c r="C37" s="46"/>
      <c r="D37" s="46"/>
      <c r="E37" s="46"/>
      <c r="F37" s="46"/>
      <c r="G37" s="46"/>
      <c r="H37" s="46"/>
      <c r="I37" s="46"/>
      <c r="J37" s="46"/>
      <c r="K37" s="46"/>
      <c r="L37" s="46"/>
      <c r="M37" s="46"/>
      <c r="N37" s="46"/>
      <c r="O37" s="46"/>
      <c r="P37" s="46"/>
      <c r="Q37" s="46"/>
      <c r="R37" s="46"/>
      <c r="S37" s="46"/>
      <c r="T37" s="46"/>
      <c r="U37" s="46"/>
    </row>
    <row r="38" spans="1:21" ht="13.5" customHeight="1">
      <c r="A38" s="46"/>
      <c r="B38" s="46"/>
      <c r="C38" s="46"/>
      <c r="D38" s="46"/>
      <c r="E38" s="46"/>
      <c r="F38" s="46"/>
      <c r="G38" s="46"/>
      <c r="H38" s="46"/>
      <c r="I38" s="46"/>
      <c r="J38" s="46"/>
      <c r="K38" s="46"/>
      <c r="L38" s="46"/>
      <c r="M38" s="46"/>
      <c r="N38" s="46"/>
      <c r="O38" s="46"/>
      <c r="P38" s="46"/>
      <c r="Q38" s="46"/>
      <c r="R38" s="46"/>
      <c r="S38" s="46"/>
      <c r="T38" s="46"/>
      <c r="U38" s="46"/>
    </row>
    <row r="39" spans="1:21" ht="13.5" customHeight="1">
      <c r="A39" s="46"/>
      <c r="B39" s="46"/>
      <c r="C39" s="46"/>
      <c r="D39" s="46"/>
      <c r="E39" s="46"/>
      <c r="F39" s="46"/>
      <c r="G39" s="46"/>
      <c r="H39" s="46"/>
      <c r="I39" s="46"/>
      <c r="J39" s="46"/>
      <c r="K39" s="46"/>
      <c r="L39" s="46"/>
      <c r="M39" s="46"/>
      <c r="N39" s="46"/>
      <c r="O39" s="46"/>
      <c r="P39" s="46"/>
      <c r="Q39" s="46"/>
      <c r="R39" s="46"/>
      <c r="S39" s="46"/>
      <c r="T39" s="46"/>
      <c r="U39" s="46"/>
    </row>
    <row r="40" spans="1:21" ht="13.5" customHeight="1">
      <c r="A40" s="46"/>
      <c r="B40" s="46"/>
      <c r="C40" s="46"/>
      <c r="D40" s="46"/>
      <c r="E40" s="46"/>
      <c r="F40" s="46"/>
      <c r="G40" s="46"/>
      <c r="H40" s="46"/>
      <c r="I40" s="46"/>
      <c r="J40" s="46"/>
      <c r="K40" s="46"/>
      <c r="L40" s="46"/>
      <c r="M40" s="46"/>
      <c r="N40" s="46"/>
      <c r="O40" s="46"/>
      <c r="P40" s="46"/>
      <c r="Q40" s="46"/>
      <c r="R40" s="46"/>
      <c r="S40" s="46"/>
      <c r="T40" s="46"/>
      <c r="U40" s="46"/>
    </row>
    <row r="41" spans="1:21" ht="13.5" customHeight="1">
      <c r="A41" s="46"/>
      <c r="B41" s="46"/>
      <c r="C41" s="46"/>
      <c r="D41" s="46"/>
      <c r="E41" s="46"/>
      <c r="F41" s="46"/>
      <c r="G41" s="46"/>
      <c r="H41" s="46"/>
      <c r="I41" s="46"/>
      <c r="J41" s="46"/>
      <c r="K41" s="46"/>
      <c r="L41" s="46"/>
      <c r="M41" s="46"/>
      <c r="N41" s="46"/>
      <c r="O41" s="46"/>
      <c r="P41" s="46"/>
      <c r="Q41" s="46"/>
      <c r="R41" s="46"/>
      <c r="S41" s="46"/>
      <c r="T41" s="46"/>
      <c r="U41" s="46"/>
    </row>
    <row r="42" spans="1:21" ht="13.5" customHeight="1">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c r="A44" s="46"/>
      <c r="B44" s="49" t="s">
        <v>8</v>
      </c>
      <c r="C44" s="50"/>
      <c r="D44" s="50"/>
      <c r="E44" s="51"/>
      <c r="F44" s="51"/>
      <c r="G44" s="51"/>
      <c r="H44" s="51"/>
      <c r="I44" s="51"/>
      <c r="J44" s="52" t="s">
        <v>2</v>
      </c>
      <c r="K44" s="53" t="s">
        <v>526</v>
      </c>
      <c r="L44" s="54" t="s">
        <v>527</v>
      </c>
      <c r="M44" s="54" t="s">
        <v>528</v>
      </c>
      <c r="N44" s="54" t="s">
        <v>529</v>
      </c>
      <c r="O44" s="55" t="s">
        <v>530</v>
      </c>
      <c r="P44" s="46"/>
      <c r="Q44" s="46"/>
      <c r="R44" s="46"/>
      <c r="S44" s="46"/>
      <c r="T44" s="46"/>
      <c r="U44" s="46"/>
    </row>
    <row r="45" spans="1:21" ht="30.75" customHeight="1">
      <c r="A45" s="46"/>
      <c r="B45" s="1138" t="s">
        <v>9</v>
      </c>
      <c r="C45" s="1139"/>
      <c r="D45" s="56"/>
      <c r="E45" s="1144" t="s">
        <v>10</v>
      </c>
      <c r="F45" s="1144"/>
      <c r="G45" s="1144"/>
      <c r="H45" s="1144"/>
      <c r="I45" s="1144"/>
      <c r="J45" s="1145"/>
      <c r="K45" s="57">
        <v>2443</v>
      </c>
      <c r="L45" s="58">
        <v>2557</v>
      </c>
      <c r="M45" s="58">
        <v>2465</v>
      </c>
      <c r="N45" s="58">
        <v>2367</v>
      </c>
      <c r="O45" s="59">
        <v>2466</v>
      </c>
      <c r="P45" s="46"/>
      <c r="Q45" s="46"/>
      <c r="R45" s="46"/>
      <c r="S45" s="46"/>
      <c r="T45" s="46"/>
      <c r="U45" s="46"/>
    </row>
    <row r="46" spans="1:21" ht="30.75" customHeight="1">
      <c r="A46" s="46"/>
      <c r="B46" s="1140"/>
      <c r="C46" s="1141"/>
      <c r="D46" s="60"/>
      <c r="E46" s="1146" t="s">
        <v>11</v>
      </c>
      <c r="F46" s="1146"/>
      <c r="G46" s="1146"/>
      <c r="H46" s="1146"/>
      <c r="I46" s="1146"/>
      <c r="J46" s="1147"/>
      <c r="K46" s="61" t="s">
        <v>488</v>
      </c>
      <c r="L46" s="62" t="s">
        <v>488</v>
      </c>
      <c r="M46" s="62" t="s">
        <v>488</v>
      </c>
      <c r="N46" s="62" t="s">
        <v>488</v>
      </c>
      <c r="O46" s="63" t="s">
        <v>488</v>
      </c>
      <c r="P46" s="46"/>
      <c r="Q46" s="46"/>
      <c r="R46" s="46"/>
      <c r="S46" s="46"/>
      <c r="T46" s="46"/>
      <c r="U46" s="46"/>
    </row>
    <row r="47" spans="1:21" ht="30.75" customHeight="1">
      <c r="A47" s="46"/>
      <c r="B47" s="1140"/>
      <c r="C47" s="1141"/>
      <c r="D47" s="60"/>
      <c r="E47" s="1146" t="s">
        <v>12</v>
      </c>
      <c r="F47" s="1146"/>
      <c r="G47" s="1146"/>
      <c r="H47" s="1146"/>
      <c r="I47" s="1146"/>
      <c r="J47" s="1147"/>
      <c r="K47" s="61" t="s">
        <v>488</v>
      </c>
      <c r="L47" s="62" t="s">
        <v>488</v>
      </c>
      <c r="M47" s="62" t="s">
        <v>488</v>
      </c>
      <c r="N47" s="62" t="s">
        <v>488</v>
      </c>
      <c r="O47" s="63" t="s">
        <v>488</v>
      </c>
      <c r="P47" s="46"/>
      <c r="Q47" s="46"/>
      <c r="R47" s="46"/>
      <c r="S47" s="46"/>
      <c r="T47" s="46"/>
      <c r="U47" s="46"/>
    </row>
    <row r="48" spans="1:21" ht="30.75" customHeight="1">
      <c r="A48" s="46"/>
      <c r="B48" s="1140"/>
      <c r="C48" s="1141"/>
      <c r="D48" s="60"/>
      <c r="E48" s="1146" t="s">
        <v>13</v>
      </c>
      <c r="F48" s="1146"/>
      <c r="G48" s="1146"/>
      <c r="H48" s="1146"/>
      <c r="I48" s="1146"/>
      <c r="J48" s="1147"/>
      <c r="K48" s="61">
        <v>97</v>
      </c>
      <c r="L48" s="62">
        <v>96</v>
      </c>
      <c r="M48" s="62">
        <v>78</v>
      </c>
      <c r="N48" s="62">
        <v>92</v>
      </c>
      <c r="O48" s="63">
        <v>69</v>
      </c>
      <c r="P48" s="46"/>
      <c r="Q48" s="46"/>
      <c r="R48" s="46"/>
      <c r="S48" s="46"/>
      <c r="T48" s="46"/>
      <c r="U48" s="46"/>
    </row>
    <row r="49" spans="1:21" ht="30.75" customHeight="1">
      <c r="A49" s="46"/>
      <c r="B49" s="1140"/>
      <c r="C49" s="1141"/>
      <c r="D49" s="60"/>
      <c r="E49" s="1146" t="s">
        <v>14</v>
      </c>
      <c r="F49" s="1146"/>
      <c r="G49" s="1146"/>
      <c r="H49" s="1146"/>
      <c r="I49" s="1146"/>
      <c r="J49" s="1147"/>
      <c r="K49" s="61">
        <v>147</v>
      </c>
      <c r="L49" s="62">
        <v>118</v>
      </c>
      <c r="M49" s="62">
        <v>120</v>
      </c>
      <c r="N49" s="62">
        <v>140</v>
      </c>
      <c r="O49" s="63">
        <v>140</v>
      </c>
      <c r="P49" s="46"/>
      <c r="Q49" s="46"/>
      <c r="R49" s="46"/>
      <c r="S49" s="46"/>
      <c r="T49" s="46"/>
      <c r="U49" s="46"/>
    </row>
    <row r="50" spans="1:21" ht="30.75" customHeight="1">
      <c r="A50" s="46"/>
      <c r="B50" s="1140"/>
      <c r="C50" s="1141"/>
      <c r="D50" s="60"/>
      <c r="E50" s="1146" t="s">
        <v>15</v>
      </c>
      <c r="F50" s="1146"/>
      <c r="G50" s="1146"/>
      <c r="H50" s="1146"/>
      <c r="I50" s="1146"/>
      <c r="J50" s="1147"/>
      <c r="K50" s="61" t="s">
        <v>488</v>
      </c>
      <c r="L50" s="62" t="s">
        <v>488</v>
      </c>
      <c r="M50" s="62" t="s">
        <v>488</v>
      </c>
      <c r="N50" s="62" t="s">
        <v>488</v>
      </c>
      <c r="O50" s="63" t="s">
        <v>488</v>
      </c>
      <c r="P50" s="46"/>
      <c r="Q50" s="46"/>
      <c r="R50" s="46"/>
      <c r="S50" s="46"/>
      <c r="T50" s="46"/>
      <c r="U50" s="46"/>
    </row>
    <row r="51" spans="1:21" ht="30.75" customHeight="1">
      <c r="A51" s="46"/>
      <c r="B51" s="1142"/>
      <c r="C51" s="1143"/>
      <c r="D51" s="64"/>
      <c r="E51" s="1146" t="s">
        <v>16</v>
      </c>
      <c r="F51" s="1146"/>
      <c r="G51" s="1146"/>
      <c r="H51" s="1146"/>
      <c r="I51" s="1146"/>
      <c r="J51" s="1147"/>
      <c r="K51" s="61" t="s">
        <v>488</v>
      </c>
      <c r="L51" s="62" t="s">
        <v>488</v>
      </c>
      <c r="M51" s="62" t="s">
        <v>488</v>
      </c>
      <c r="N51" s="62" t="s">
        <v>488</v>
      </c>
      <c r="O51" s="63" t="s">
        <v>488</v>
      </c>
      <c r="P51" s="46"/>
      <c r="Q51" s="46"/>
      <c r="R51" s="46"/>
      <c r="S51" s="46"/>
      <c r="T51" s="46"/>
      <c r="U51" s="46"/>
    </row>
    <row r="52" spans="1:21" ht="30.75" customHeight="1">
      <c r="A52" s="46"/>
      <c r="B52" s="1148" t="s">
        <v>17</v>
      </c>
      <c r="C52" s="1149"/>
      <c r="D52" s="64"/>
      <c r="E52" s="1146" t="s">
        <v>18</v>
      </c>
      <c r="F52" s="1146"/>
      <c r="G52" s="1146"/>
      <c r="H52" s="1146"/>
      <c r="I52" s="1146"/>
      <c r="J52" s="1147"/>
      <c r="K52" s="61">
        <v>2134</v>
      </c>
      <c r="L52" s="62">
        <v>2205</v>
      </c>
      <c r="M52" s="62">
        <v>2170</v>
      </c>
      <c r="N52" s="62">
        <v>2182</v>
      </c>
      <c r="O52" s="63">
        <v>2098</v>
      </c>
      <c r="P52" s="46"/>
      <c r="Q52" s="46"/>
      <c r="R52" s="46"/>
      <c r="S52" s="46"/>
      <c r="T52" s="46"/>
      <c r="U52" s="46"/>
    </row>
    <row r="53" spans="1:21" ht="30.75" customHeight="1" thickBot="1">
      <c r="A53" s="46"/>
      <c r="B53" s="1150" t="s">
        <v>19</v>
      </c>
      <c r="C53" s="1151"/>
      <c r="D53" s="65"/>
      <c r="E53" s="1152" t="s">
        <v>20</v>
      </c>
      <c r="F53" s="1152"/>
      <c r="G53" s="1152"/>
      <c r="H53" s="1152"/>
      <c r="I53" s="1152"/>
      <c r="J53" s="1153"/>
      <c r="K53" s="66">
        <v>553</v>
      </c>
      <c r="L53" s="67">
        <v>566</v>
      </c>
      <c r="M53" s="67">
        <v>493</v>
      </c>
      <c r="N53" s="67">
        <v>417</v>
      </c>
      <c r="O53" s="68">
        <v>577</v>
      </c>
      <c r="P53" s="46"/>
      <c r="Q53" s="46"/>
      <c r="R53" s="46"/>
      <c r="S53" s="46"/>
      <c r="T53" s="46"/>
      <c r="U53" s="46"/>
    </row>
    <row r="54" spans="1:21" ht="24" customHeight="1">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c r="A57" s="46"/>
      <c r="B57" s="74"/>
      <c r="C57" s="75"/>
      <c r="D57" s="75"/>
      <c r="E57" s="76"/>
      <c r="F57" s="76"/>
      <c r="G57" s="76"/>
      <c r="H57" s="76"/>
      <c r="I57" s="76"/>
      <c r="J57" s="77" t="s">
        <v>2</v>
      </c>
      <c r="K57" s="78" t="s">
        <v>544</v>
      </c>
      <c r="L57" s="79" t="s">
        <v>545</v>
      </c>
      <c r="M57" s="79" t="s">
        <v>546</v>
      </c>
      <c r="N57" s="79" t="s">
        <v>547</v>
      </c>
      <c r="O57" s="80" t="s">
        <v>548</v>
      </c>
      <c r="P57" s="46"/>
      <c r="Q57" s="46"/>
      <c r="R57" s="46"/>
      <c r="S57" s="46"/>
      <c r="T57" s="46"/>
      <c r="U57" s="46"/>
    </row>
    <row r="58" spans="1:21" ht="31.5" customHeight="1">
      <c r="B58" s="1154" t="s">
        <v>24</v>
      </c>
      <c r="C58" s="1155"/>
      <c r="D58" s="1160" t="s">
        <v>25</v>
      </c>
      <c r="E58" s="1161"/>
      <c r="F58" s="1161"/>
      <c r="G58" s="1161"/>
      <c r="H58" s="1161"/>
      <c r="I58" s="1161"/>
      <c r="J58" s="1162"/>
      <c r="K58" s="81"/>
      <c r="L58" s="82"/>
      <c r="M58" s="82"/>
      <c r="N58" s="82"/>
      <c r="O58" s="83"/>
    </row>
    <row r="59" spans="1:21" ht="31.5" customHeight="1">
      <c r="B59" s="1156"/>
      <c r="C59" s="1157"/>
      <c r="D59" s="1163" t="s">
        <v>26</v>
      </c>
      <c r="E59" s="1164"/>
      <c r="F59" s="1164"/>
      <c r="G59" s="1164"/>
      <c r="H59" s="1164"/>
      <c r="I59" s="1164"/>
      <c r="J59" s="1165"/>
      <c r="K59" s="84"/>
      <c r="L59" s="85"/>
      <c r="M59" s="85"/>
      <c r="N59" s="85"/>
      <c r="O59" s="86"/>
    </row>
    <row r="60" spans="1:21" ht="31.5" customHeight="1" thickBot="1">
      <c r="B60" s="1158"/>
      <c r="C60" s="1159"/>
      <c r="D60" s="1166" t="s">
        <v>27</v>
      </c>
      <c r="E60" s="1167"/>
      <c r="F60" s="1167"/>
      <c r="G60" s="1167"/>
      <c r="H60" s="1167"/>
      <c r="I60" s="1167"/>
      <c r="J60" s="1168"/>
      <c r="K60" s="87"/>
      <c r="L60" s="88"/>
      <c r="M60" s="88"/>
      <c r="N60" s="88"/>
      <c r="O60" s="89"/>
    </row>
    <row r="61" spans="1:21" ht="24" customHeight="1">
      <c r="B61" s="90"/>
      <c r="C61" s="90"/>
      <c r="D61" s="91" t="s">
        <v>28</v>
      </c>
      <c r="E61" s="92"/>
      <c r="F61" s="92"/>
      <c r="G61" s="92"/>
      <c r="H61" s="92"/>
      <c r="I61" s="92"/>
      <c r="J61" s="92"/>
      <c r="K61" s="92"/>
      <c r="L61" s="92"/>
      <c r="M61" s="92"/>
      <c r="N61" s="92"/>
      <c r="O61" s="92"/>
    </row>
    <row r="62" spans="1:21" ht="24" customHeight="1">
      <c r="B62" s="93"/>
      <c r="C62" s="93"/>
      <c r="D62" s="91" t="s">
        <v>29</v>
      </c>
      <c r="E62" s="92"/>
      <c r="F62" s="92"/>
      <c r="G62" s="92"/>
      <c r="H62" s="92"/>
      <c r="I62" s="92"/>
      <c r="J62" s="92"/>
      <c r="K62" s="92"/>
      <c r="L62" s="92"/>
      <c r="M62" s="92"/>
      <c r="N62" s="92"/>
      <c r="O62" s="92"/>
    </row>
    <row r="63" spans="1:21" ht="24" customHeight="1">
      <c r="A63" s="46"/>
      <c r="B63" s="69"/>
      <c r="C63" s="46"/>
      <c r="D63" s="46"/>
      <c r="E63" s="46"/>
      <c r="F63" s="46"/>
      <c r="G63" s="46"/>
      <c r="H63" s="46"/>
      <c r="I63" s="46"/>
      <c r="J63" s="46"/>
      <c r="K63" s="46"/>
      <c r="L63" s="46"/>
      <c r="M63" s="46"/>
      <c r="N63" s="46"/>
      <c r="O63" s="46"/>
      <c r="P63" s="46"/>
      <c r="Q63" s="46"/>
      <c r="R63" s="46"/>
      <c r="S63" s="46"/>
      <c r="T63" s="46"/>
      <c r="U63" s="46"/>
    </row>
    <row r="64" spans="1:21" ht="24" customHeight="1">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ElP3UJj/IBMkBWJt2weAMY6bsRrGIRYXP8WDA89Ey617KVRFRRe0+Xz8XvRmEPlK3Hj79mi683hjlUI+VQy6kA==" saltValue="HpLVz3GUaPxmw3AP7eX2/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3"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abSelected="1" topLeftCell="A25" zoomScaleSheetLayoutView="100" workbookViewId="0">
      <selection activeCell="U37" sqref="U37:V37"/>
    </sheetView>
  </sheetViews>
  <sheetFormatPr defaultColWidth="0" defaultRowHeight="13.5" customHeight="1" zeroHeight="1"/>
  <cols>
    <col min="1" max="1" width="6.625" style="94" customWidth="1"/>
    <col min="2" max="3" width="12.625" style="94" customWidth="1"/>
    <col min="4" max="4" width="11.625" style="94" customWidth="1"/>
    <col min="5" max="8" width="10.375" style="94" customWidth="1"/>
    <col min="9" max="13" width="16.375" style="94" customWidth="1"/>
    <col min="14" max="19" width="12.625" style="94" customWidth="1"/>
    <col min="20" max="16384" width="0" style="94"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5" t="s">
        <v>7</v>
      </c>
    </row>
    <row r="40" spans="2:13" ht="27.75" customHeight="1" thickBot="1">
      <c r="B40" s="96" t="s">
        <v>8</v>
      </c>
      <c r="C40" s="97"/>
      <c r="D40" s="97"/>
      <c r="E40" s="98"/>
      <c r="F40" s="98"/>
      <c r="G40" s="98"/>
      <c r="H40" s="99" t="s">
        <v>2</v>
      </c>
      <c r="I40" s="100" t="s">
        <v>526</v>
      </c>
      <c r="J40" s="101" t="s">
        <v>527</v>
      </c>
      <c r="K40" s="101" t="s">
        <v>528</v>
      </c>
      <c r="L40" s="101" t="s">
        <v>529</v>
      </c>
      <c r="M40" s="102" t="s">
        <v>530</v>
      </c>
    </row>
    <row r="41" spans="2:13" ht="27.75" customHeight="1">
      <c r="B41" s="1169" t="s">
        <v>30</v>
      </c>
      <c r="C41" s="1170"/>
      <c r="D41" s="103"/>
      <c r="E41" s="1175" t="s">
        <v>31</v>
      </c>
      <c r="F41" s="1175"/>
      <c r="G41" s="1175"/>
      <c r="H41" s="1176"/>
      <c r="I41" s="330">
        <v>27113</v>
      </c>
      <c r="J41" s="331">
        <v>26293</v>
      </c>
      <c r="K41" s="331">
        <v>28635</v>
      </c>
      <c r="L41" s="331">
        <v>27778</v>
      </c>
      <c r="M41" s="332">
        <v>26149</v>
      </c>
    </row>
    <row r="42" spans="2:13" ht="27.75" customHeight="1">
      <c r="B42" s="1171"/>
      <c r="C42" s="1172"/>
      <c r="D42" s="104"/>
      <c r="E42" s="1177" t="s">
        <v>32</v>
      </c>
      <c r="F42" s="1177"/>
      <c r="G42" s="1177"/>
      <c r="H42" s="1178"/>
      <c r="I42" s="333" t="s">
        <v>488</v>
      </c>
      <c r="J42" s="334">
        <v>17</v>
      </c>
      <c r="K42" s="334" t="s">
        <v>488</v>
      </c>
      <c r="L42" s="334" t="s">
        <v>488</v>
      </c>
      <c r="M42" s="335" t="s">
        <v>488</v>
      </c>
    </row>
    <row r="43" spans="2:13" ht="27.75" customHeight="1">
      <c r="B43" s="1171"/>
      <c r="C43" s="1172"/>
      <c r="D43" s="104"/>
      <c r="E43" s="1177" t="s">
        <v>33</v>
      </c>
      <c r="F43" s="1177"/>
      <c r="G43" s="1177"/>
      <c r="H43" s="1178"/>
      <c r="I43" s="333">
        <v>406</v>
      </c>
      <c r="J43" s="334">
        <v>341</v>
      </c>
      <c r="K43" s="334">
        <v>274</v>
      </c>
      <c r="L43" s="334">
        <v>212</v>
      </c>
      <c r="M43" s="335">
        <v>409</v>
      </c>
    </row>
    <row r="44" spans="2:13" ht="27.75" customHeight="1">
      <c r="B44" s="1171"/>
      <c r="C44" s="1172"/>
      <c r="D44" s="104"/>
      <c r="E44" s="1177" t="s">
        <v>34</v>
      </c>
      <c r="F44" s="1177"/>
      <c r="G44" s="1177"/>
      <c r="H44" s="1178"/>
      <c r="I44" s="333">
        <v>1348</v>
      </c>
      <c r="J44" s="334">
        <v>1288</v>
      </c>
      <c r="K44" s="334">
        <v>1897</v>
      </c>
      <c r="L44" s="334">
        <v>1989</v>
      </c>
      <c r="M44" s="335">
        <v>1945</v>
      </c>
    </row>
    <row r="45" spans="2:13" ht="27.75" customHeight="1">
      <c r="B45" s="1171"/>
      <c r="C45" s="1172"/>
      <c r="D45" s="104"/>
      <c r="E45" s="1177" t="s">
        <v>35</v>
      </c>
      <c r="F45" s="1177"/>
      <c r="G45" s="1177"/>
      <c r="H45" s="1178"/>
      <c r="I45" s="333">
        <v>2763</v>
      </c>
      <c r="J45" s="334">
        <v>2810</v>
      </c>
      <c r="K45" s="334">
        <v>2742</v>
      </c>
      <c r="L45" s="334">
        <v>2931</v>
      </c>
      <c r="M45" s="335">
        <v>3014</v>
      </c>
    </row>
    <row r="46" spans="2:13" ht="27.75" customHeight="1">
      <c r="B46" s="1171"/>
      <c r="C46" s="1172"/>
      <c r="D46" s="105"/>
      <c r="E46" s="1177" t="s">
        <v>36</v>
      </c>
      <c r="F46" s="1177"/>
      <c r="G46" s="1177"/>
      <c r="H46" s="1178"/>
      <c r="I46" s="333" t="s">
        <v>488</v>
      </c>
      <c r="J46" s="334" t="s">
        <v>488</v>
      </c>
      <c r="K46" s="334" t="s">
        <v>488</v>
      </c>
      <c r="L46" s="334" t="s">
        <v>488</v>
      </c>
      <c r="M46" s="335" t="s">
        <v>488</v>
      </c>
    </row>
    <row r="47" spans="2:13" ht="27.75" customHeight="1">
      <c r="B47" s="1171"/>
      <c r="C47" s="1172"/>
      <c r="D47" s="106"/>
      <c r="E47" s="1179" t="s">
        <v>37</v>
      </c>
      <c r="F47" s="1180"/>
      <c r="G47" s="1180"/>
      <c r="H47" s="1181"/>
      <c r="I47" s="333" t="s">
        <v>488</v>
      </c>
      <c r="J47" s="334" t="s">
        <v>488</v>
      </c>
      <c r="K47" s="334" t="s">
        <v>488</v>
      </c>
      <c r="L47" s="334" t="s">
        <v>488</v>
      </c>
      <c r="M47" s="335" t="s">
        <v>488</v>
      </c>
    </row>
    <row r="48" spans="2:13" ht="27.75" customHeight="1">
      <c r="B48" s="1171"/>
      <c r="C48" s="1172"/>
      <c r="D48" s="104"/>
      <c r="E48" s="1177" t="s">
        <v>38</v>
      </c>
      <c r="F48" s="1177"/>
      <c r="G48" s="1177"/>
      <c r="H48" s="1178"/>
      <c r="I48" s="333" t="s">
        <v>488</v>
      </c>
      <c r="J48" s="334" t="s">
        <v>488</v>
      </c>
      <c r="K48" s="334" t="s">
        <v>488</v>
      </c>
      <c r="L48" s="334" t="s">
        <v>488</v>
      </c>
      <c r="M48" s="335" t="s">
        <v>488</v>
      </c>
    </row>
    <row r="49" spans="2:13" ht="27.75" customHeight="1">
      <c r="B49" s="1173"/>
      <c r="C49" s="1174"/>
      <c r="D49" s="104"/>
      <c r="E49" s="1177" t="s">
        <v>39</v>
      </c>
      <c r="F49" s="1177"/>
      <c r="G49" s="1177"/>
      <c r="H49" s="1178"/>
      <c r="I49" s="333" t="s">
        <v>488</v>
      </c>
      <c r="J49" s="334" t="s">
        <v>488</v>
      </c>
      <c r="K49" s="334" t="s">
        <v>488</v>
      </c>
      <c r="L49" s="334" t="s">
        <v>488</v>
      </c>
      <c r="M49" s="335" t="s">
        <v>488</v>
      </c>
    </row>
    <row r="50" spans="2:13" ht="27.75" customHeight="1">
      <c r="B50" s="1182" t="s">
        <v>40</v>
      </c>
      <c r="C50" s="1183"/>
      <c r="D50" s="107"/>
      <c r="E50" s="1177" t="s">
        <v>41</v>
      </c>
      <c r="F50" s="1177"/>
      <c r="G50" s="1177"/>
      <c r="H50" s="1178"/>
      <c r="I50" s="333">
        <v>6899</v>
      </c>
      <c r="J50" s="334">
        <v>8063</v>
      </c>
      <c r="K50" s="334">
        <v>7013</v>
      </c>
      <c r="L50" s="334">
        <v>6498</v>
      </c>
      <c r="M50" s="335">
        <v>6085</v>
      </c>
    </row>
    <row r="51" spans="2:13" ht="27.75" customHeight="1">
      <c r="B51" s="1171"/>
      <c r="C51" s="1172"/>
      <c r="D51" s="104"/>
      <c r="E51" s="1177" t="s">
        <v>42</v>
      </c>
      <c r="F51" s="1177"/>
      <c r="G51" s="1177"/>
      <c r="H51" s="1178"/>
      <c r="I51" s="333">
        <v>3740</v>
      </c>
      <c r="J51" s="334">
        <v>2995</v>
      </c>
      <c r="K51" s="334">
        <v>3009</v>
      </c>
      <c r="L51" s="334">
        <v>2663</v>
      </c>
      <c r="M51" s="335">
        <v>2726</v>
      </c>
    </row>
    <row r="52" spans="2:13" ht="27.75" customHeight="1">
      <c r="B52" s="1173"/>
      <c r="C52" s="1174"/>
      <c r="D52" s="104"/>
      <c r="E52" s="1177" t="s">
        <v>43</v>
      </c>
      <c r="F52" s="1177"/>
      <c r="G52" s="1177"/>
      <c r="H52" s="1178"/>
      <c r="I52" s="333">
        <v>20549</v>
      </c>
      <c r="J52" s="334">
        <v>20395</v>
      </c>
      <c r="K52" s="334">
        <v>21246</v>
      </c>
      <c r="L52" s="334">
        <v>20453</v>
      </c>
      <c r="M52" s="335">
        <v>19398</v>
      </c>
    </row>
    <row r="53" spans="2:13" ht="27.75" customHeight="1" thickBot="1">
      <c r="B53" s="1184" t="s">
        <v>19</v>
      </c>
      <c r="C53" s="1185"/>
      <c r="D53" s="108"/>
      <c r="E53" s="1186" t="s">
        <v>44</v>
      </c>
      <c r="F53" s="1186"/>
      <c r="G53" s="1186"/>
      <c r="H53" s="1187"/>
      <c r="I53" s="336">
        <v>442</v>
      </c>
      <c r="J53" s="337">
        <v>-704</v>
      </c>
      <c r="K53" s="337">
        <v>2281</v>
      </c>
      <c r="L53" s="337">
        <v>3296</v>
      </c>
      <c r="M53" s="338">
        <v>3308</v>
      </c>
    </row>
    <row r="54" spans="2:13" ht="27.75" customHeight="1">
      <c r="B54" s="109"/>
      <c r="C54" s="110"/>
      <c r="D54" s="110"/>
      <c r="E54" s="111"/>
      <c r="F54" s="111"/>
      <c r="G54" s="111"/>
      <c r="H54" s="111"/>
      <c r="I54" s="112"/>
      <c r="J54" s="112"/>
      <c r="K54" s="112"/>
      <c r="L54" s="112"/>
      <c r="M54" s="112"/>
    </row>
    <row r="55" spans="2:13"/>
  </sheetData>
  <sheetProtection algorithmName="SHA-512" hashValue="aBG3GVihddr7vDUbYwKuXAL2KgOp0m/4w5ckDZGe10tJW8s0XyjSu5Pn6WT/ZbS3tnPi8MOjiogrEAc2GAajWw==" saltValue="2z/g8923FNAmWyc3pbIfS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tabSelected="1" topLeftCell="A3" zoomScale="70" zoomScaleNormal="70" zoomScaleSheetLayoutView="100" workbookViewId="0">
      <selection activeCell="U37" sqref="U37:V37"/>
    </sheetView>
  </sheetViews>
  <sheetFormatPr defaultColWidth="0" defaultRowHeight="13.5"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13" t="s">
        <v>45</v>
      </c>
    </row>
    <row r="54" spans="2:8" ht="29.25" customHeight="1" thickBot="1">
      <c r="B54" s="114" t="s">
        <v>1</v>
      </c>
      <c r="C54" s="115"/>
      <c r="D54" s="115"/>
      <c r="E54" s="116" t="s">
        <v>2</v>
      </c>
      <c r="F54" s="117" t="s">
        <v>528</v>
      </c>
      <c r="G54" s="117" t="s">
        <v>529</v>
      </c>
      <c r="H54" s="118" t="s">
        <v>530</v>
      </c>
    </row>
    <row r="55" spans="2:8" ht="52.5" customHeight="1">
      <c r="B55" s="119"/>
      <c r="C55" s="1196" t="s">
        <v>46</v>
      </c>
      <c r="D55" s="1196"/>
      <c r="E55" s="1197"/>
      <c r="F55" s="339">
        <v>2103</v>
      </c>
      <c r="G55" s="339">
        <v>2226</v>
      </c>
      <c r="H55" s="340">
        <v>2126</v>
      </c>
    </row>
    <row r="56" spans="2:8" ht="52.5" customHeight="1">
      <c r="B56" s="120"/>
      <c r="C56" s="1198" t="s">
        <v>47</v>
      </c>
      <c r="D56" s="1198"/>
      <c r="E56" s="1199"/>
      <c r="F56" s="341">
        <v>695</v>
      </c>
      <c r="G56" s="341">
        <v>832</v>
      </c>
      <c r="H56" s="342">
        <v>800</v>
      </c>
    </row>
    <row r="57" spans="2:8" ht="53.25" customHeight="1">
      <c r="B57" s="120"/>
      <c r="C57" s="1200" t="s">
        <v>48</v>
      </c>
      <c r="D57" s="1200"/>
      <c r="E57" s="1201"/>
      <c r="F57" s="343">
        <v>4214</v>
      </c>
      <c r="G57" s="343">
        <v>3439</v>
      </c>
      <c r="H57" s="344">
        <v>3159</v>
      </c>
    </row>
    <row r="58" spans="2:8" ht="45.75" customHeight="1">
      <c r="B58" s="121"/>
      <c r="C58" s="1188" t="s">
        <v>620</v>
      </c>
      <c r="D58" s="1189"/>
      <c r="E58" s="1190"/>
      <c r="F58" s="345">
        <v>3628</v>
      </c>
      <c r="G58" s="345">
        <v>2655</v>
      </c>
      <c r="H58" s="346">
        <v>2434</v>
      </c>
    </row>
    <row r="59" spans="2:8" ht="45.75" customHeight="1">
      <c r="B59" s="121"/>
      <c r="C59" s="1188" t="s">
        <v>621</v>
      </c>
      <c r="D59" s="1189"/>
      <c r="E59" s="1190"/>
      <c r="F59" s="345">
        <v>73</v>
      </c>
      <c r="G59" s="345">
        <v>232</v>
      </c>
      <c r="H59" s="346">
        <v>248</v>
      </c>
    </row>
    <row r="60" spans="2:8" ht="45.75" customHeight="1">
      <c r="B60" s="121"/>
      <c r="C60" s="1188" t="s">
        <v>623</v>
      </c>
      <c r="D60" s="1189"/>
      <c r="E60" s="1190"/>
      <c r="F60" s="345">
        <v>111</v>
      </c>
      <c r="G60" s="345">
        <v>111</v>
      </c>
      <c r="H60" s="346">
        <v>111</v>
      </c>
    </row>
    <row r="61" spans="2:8" ht="45.75" customHeight="1">
      <c r="B61" s="121"/>
      <c r="C61" s="1188" t="s">
        <v>624</v>
      </c>
      <c r="D61" s="1189"/>
      <c r="E61" s="1190"/>
      <c r="F61" s="345">
        <v>106</v>
      </c>
      <c r="G61" s="345">
        <v>105</v>
      </c>
      <c r="H61" s="346">
        <v>104</v>
      </c>
    </row>
    <row r="62" spans="2:8" ht="45.75" customHeight="1" thickBot="1">
      <c r="B62" s="122"/>
      <c r="C62" s="1191" t="s">
        <v>622</v>
      </c>
      <c r="D62" s="1192"/>
      <c r="E62" s="1193"/>
      <c r="F62" s="347">
        <v>116</v>
      </c>
      <c r="G62" s="347">
        <v>132</v>
      </c>
      <c r="H62" s="348">
        <v>59</v>
      </c>
    </row>
    <row r="63" spans="2:8" ht="52.5" customHeight="1" thickBot="1">
      <c r="B63" s="123"/>
      <c r="C63" s="1194" t="s">
        <v>49</v>
      </c>
      <c r="D63" s="1194"/>
      <c r="E63" s="1195"/>
      <c r="F63" s="349">
        <v>7013</v>
      </c>
      <c r="G63" s="349">
        <v>6498</v>
      </c>
      <c r="H63" s="350">
        <v>6085</v>
      </c>
    </row>
    <row r="64" spans="2:8"/>
  </sheetData>
  <sheetProtection algorithmName="SHA-512" hashValue="owCF3+6EchbKVs1J3Pm+h7TL/iPK2c4wfVvLmu2w7/7vx0xS3sSS8ngvbxTSkAPO2uJmTChPKFpwfSkrPoRl5g==" saltValue="lqSvJI7UW7FEoFKww+gXC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cols>
    <col min="1" max="1" width="45.875" style="130" customWidth="1"/>
    <col min="2" max="8" width="13.375" style="130" customWidth="1"/>
    <col min="9" max="16384" width="11.125" style="130"/>
  </cols>
  <sheetData>
    <row r="1" spans="1:8">
      <c r="A1" s="124"/>
      <c r="B1" s="125"/>
      <c r="C1" s="126"/>
      <c r="D1" s="127"/>
      <c r="E1" s="128"/>
      <c r="F1" s="128"/>
      <c r="G1" s="128"/>
      <c r="H1" s="129"/>
    </row>
    <row r="2" spans="1:8">
      <c r="A2" s="131"/>
      <c r="B2" s="132"/>
      <c r="C2" s="133"/>
      <c r="D2" s="134" t="s">
        <v>50</v>
      </c>
      <c r="E2" s="135"/>
      <c r="F2" s="136" t="s">
        <v>525</v>
      </c>
      <c r="G2" s="137"/>
      <c r="H2" s="138"/>
    </row>
    <row r="3" spans="1:8">
      <c r="A3" s="134" t="s">
        <v>518</v>
      </c>
      <c r="B3" s="139"/>
      <c r="C3" s="140"/>
      <c r="D3" s="141">
        <v>62719</v>
      </c>
      <c r="E3" s="142"/>
      <c r="F3" s="143">
        <v>70329</v>
      </c>
      <c r="G3" s="144"/>
      <c r="H3" s="145"/>
    </row>
    <row r="4" spans="1:8">
      <c r="A4" s="146"/>
      <c r="B4" s="147"/>
      <c r="C4" s="148"/>
      <c r="D4" s="149">
        <v>51103</v>
      </c>
      <c r="E4" s="150"/>
      <c r="F4" s="151">
        <v>39403</v>
      </c>
      <c r="G4" s="152"/>
      <c r="H4" s="153"/>
    </row>
    <row r="5" spans="1:8">
      <c r="A5" s="134" t="s">
        <v>520</v>
      </c>
      <c r="B5" s="139"/>
      <c r="C5" s="140"/>
      <c r="D5" s="141">
        <v>23613</v>
      </c>
      <c r="E5" s="142"/>
      <c r="F5" s="143">
        <v>45945</v>
      </c>
      <c r="G5" s="144"/>
      <c r="H5" s="145"/>
    </row>
    <row r="6" spans="1:8">
      <c r="A6" s="146"/>
      <c r="B6" s="147"/>
      <c r="C6" s="148"/>
      <c r="D6" s="149">
        <v>16114</v>
      </c>
      <c r="E6" s="150"/>
      <c r="F6" s="151">
        <v>25180</v>
      </c>
      <c r="G6" s="152"/>
      <c r="H6" s="153"/>
    </row>
    <row r="7" spans="1:8">
      <c r="A7" s="134" t="s">
        <v>521</v>
      </c>
      <c r="B7" s="139"/>
      <c r="C7" s="140"/>
      <c r="D7" s="141">
        <v>105061</v>
      </c>
      <c r="E7" s="142"/>
      <c r="F7" s="143">
        <v>44475</v>
      </c>
      <c r="G7" s="144"/>
      <c r="H7" s="145"/>
    </row>
    <row r="8" spans="1:8">
      <c r="A8" s="146"/>
      <c r="B8" s="147"/>
      <c r="C8" s="148"/>
      <c r="D8" s="149">
        <v>98924</v>
      </c>
      <c r="E8" s="150"/>
      <c r="F8" s="151">
        <v>24780</v>
      </c>
      <c r="G8" s="152"/>
      <c r="H8" s="153"/>
    </row>
    <row r="9" spans="1:8">
      <c r="A9" s="134" t="s">
        <v>522</v>
      </c>
      <c r="B9" s="139"/>
      <c r="C9" s="140"/>
      <c r="D9" s="141">
        <v>37822</v>
      </c>
      <c r="E9" s="142"/>
      <c r="F9" s="143">
        <v>45982</v>
      </c>
      <c r="G9" s="144"/>
      <c r="H9" s="145"/>
    </row>
    <row r="10" spans="1:8">
      <c r="A10" s="146"/>
      <c r="B10" s="147"/>
      <c r="C10" s="148"/>
      <c r="D10" s="149">
        <v>27845</v>
      </c>
      <c r="E10" s="150"/>
      <c r="F10" s="151">
        <v>25583</v>
      </c>
      <c r="G10" s="152"/>
      <c r="H10" s="153"/>
    </row>
    <row r="11" spans="1:8">
      <c r="A11" s="134" t="s">
        <v>523</v>
      </c>
      <c r="B11" s="139"/>
      <c r="C11" s="140"/>
      <c r="D11" s="141">
        <v>21540</v>
      </c>
      <c r="E11" s="142"/>
      <c r="F11" s="143">
        <v>50538</v>
      </c>
      <c r="G11" s="144"/>
      <c r="H11" s="145"/>
    </row>
    <row r="12" spans="1:8">
      <c r="A12" s="146"/>
      <c r="B12" s="147"/>
      <c r="C12" s="154"/>
      <c r="D12" s="149">
        <v>10016</v>
      </c>
      <c r="E12" s="150"/>
      <c r="F12" s="151">
        <v>29053</v>
      </c>
      <c r="G12" s="152"/>
      <c r="H12" s="153"/>
    </row>
    <row r="13" spans="1:8">
      <c r="A13" s="134"/>
      <c r="B13" s="139"/>
      <c r="C13" s="140"/>
      <c r="D13" s="141">
        <v>50151</v>
      </c>
      <c r="E13" s="142"/>
      <c r="F13" s="143">
        <v>51454</v>
      </c>
      <c r="G13" s="155"/>
      <c r="H13" s="145"/>
    </row>
    <row r="14" spans="1:8">
      <c r="A14" s="146"/>
      <c r="B14" s="147"/>
      <c r="C14" s="148"/>
      <c r="D14" s="149">
        <v>40800</v>
      </c>
      <c r="E14" s="150"/>
      <c r="F14" s="151">
        <v>28800</v>
      </c>
      <c r="G14" s="152"/>
      <c r="H14" s="153"/>
    </row>
    <row r="17" spans="1:11">
      <c r="A17" s="130" t="s">
        <v>51</v>
      </c>
    </row>
    <row r="18" spans="1:11">
      <c r="A18" s="156"/>
      <c r="B18" s="156" t="str">
        <f>実質収支比率等に係る経年分析!F$46</f>
        <v>R02</v>
      </c>
      <c r="C18" s="156" t="str">
        <f>実質収支比率等に係る経年分析!G$46</f>
        <v>R03</v>
      </c>
      <c r="D18" s="156" t="str">
        <f>実質収支比率等に係る経年分析!H$46</f>
        <v>R04</v>
      </c>
      <c r="E18" s="156" t="str">
        <f>実質収支比率等に係る経年分析!I$46</f>
        <v>R05</v>
      </c>
      <c r="F18" s="156" t="str">
        <f>実質収支比率等に係る経年分析!J$46</f>
        <v>R06</v>
      </c>
    </row>
    <row r="19" spans="1:11">
      <c r="A19" s="156" t="s">
        <v>52</v>
      </c>
      <c r="B19" s="156">
        <f>ROUND(VALUE(SUBSTITUTE(実質収支比率等に係る経年分析!F$48,"▲","-")),2)</f>
        <v>5.67</v>
      </c>
      <c r="C19" s="156">
        <f>ROUND(VALUE(SUBSTITUTE(実質収支比率等に係る経年分析!G$48,"▲","-")),2)</f>
        <v>5.21</v>
      </c>
      <c r="D19" s="156">
        <f>ROUND(VALUE(SUBSTITUTE(実質収支比率等に係る経年分析!H$48,"▲","-")),2)</f>
        <v>4.5199999999999996</v>
      </c>
      <c r="E19" s="156">
        <f>ROUND(VALUE(SUBSTITUTE(実質収支比率等に係る経年分析!I$48,"▲","-")),2)</f>
        <v>4.43</v>
      </c>
      <c r="F19" s="156">
        <f>ROUND(VALUE(SUBSTITUTE(実質収支比率等に係る経年分析!J$48,"▲","-")),2)</f>
        <v>3.36</v>
      </c>
    </row>
    <row r="20" spans="1:11">
      <c r="A20" s="156" t="s">
        <v>53</v>
      </c>
      <c r="B20" s="156">
        <f>ROUND(VALUE(SUBSTITUTE(実質収支比率等に係る経年分析!F$47,"▲","-")),2)</f>
        <v>10.56</v>
      </c>
      <c r="C20" s="156">
        <f>ROUND(VALUE(SUBSTITUTE(実質収支比率等に係る経年分析!G$47,"▲","-")),2)</f>
        <v>12.45</v>
      </c>
      <c r="D20" s="156">
        <f>ROUND(VALUE(SUBSTITUTE(実質収支比率等に係る経年分析!H$47,"▲","-")),2)</f>
        <v>13.38</v>
      </c>
      <c r="E20" s="156">
        <f>ROUND(VALUE(SUBSTITUTE(実質収支比率等に係る経年分析!I$47,"▲","-")),2)</f>
        <v>13.94</v>
      </c>
      <c r="F20" s="156">
        <f>ROUND(VALUE(SUBSTITUTE(実質収支比率等に係る経年分析!J$47,"▲","-")),2)</f>
        <v>12.94</v>
      </c>
    </row>
    <row r="21" spans="1:11">
      <c r="A21" s="156" t="s">
        <v>54</v>
      </c>
      <c r="B21" s="156">
        <f>IF(ISNUMBER(VALUE(SUBSTITUTE(実質収支比率等に係る経年分析!F$49,"▲","-"))),ROUND(VALUE(SUBSTITUTE(実質収支比率等に係る経年分析!F$49,"▲","-")),2),NA())</f>
        <v>0.77</v>
      </c>
      <c r="C21" s="156">
        <f>IF(ISNUMBER(VALUE(SUBSTITUTE(実質収支比率等に係る経年分析!G$49,"▲","-"))),ROUND(VALUE(SUBSTITUTE(実質収支比率等に係る経年分析!G$49,"▲","-")),2),NA())</f>
        <v>1.4</v>
      </c>
      <c r="D21" s="156">
        <f>IF(ISNUMBER(VALUE(SUBSTITUTE(実質収支比率等に係る経年分析!H$49,"▲","-"))),ROUND(VALUE(SUBSTITUTE(実質収支比率等に係る経年分析!H$49,"▲","-")),2),NA())</f>
        <v>-0.2</v>
      </c>
      <c r="E21" s="156">
        <f>IF(ISNUMBER(VALUE(SUBSTITUTE(実質収支比率等に係る経年分析!I$49,"▲","-"))),ROUND(VALUE(SUBSTITUTE(実質収支比率等に係る経年分析!I$49,"▲","-")),2),NA())</f>
        <v>-1.49</v>
      </c>
      <c r="F21" s="156">
        <f>IF(ISNUMBER(VALUE(SUBSTITUTE(実質収支比率等に係る経年分析!J$49,"▲","-"))),ROUND(VALUE(SUBSTITUTE(実質収支比率等に係る経年分析!J$49,"▲","-")),2),NA())</f>
        <v>-3.76</v>
      </c>
    </row>
    <row r="24" spans="1:11">
      <c r="A24" s="130" t="s">
        <v>55</v>
      </c>
    </row>
    <row r="25" spans="1:11">
      <c r="A25" s="157"/>
      <c r="B25" s="157" t="str">
        <f>連結実質赤字比率に係る赤字・黒字の構成分析!F$33</f>
        <v>R02</v>
      </c>
      <c r="C25" s="157"/>
      <c r="D25" s="157" t="str">
        <f>連結実質赤字比率に係る赤字・黒字の構成分析!G$33</f>
        <v>R03</v>
      </c>
      <c r="E25" s="157"/>
      <c r="F25" s="157" t="str">
        <f>連結実質赤字比率に係る赤字・黒字の構成分析!H$33</f>
        <v>R04</v>
      </c>
      <c r="G25" s="157"/>
      <c r="H25" s="157" t="str">
        <f>連結実質赤字比率に係る赤字・黒字の構成分析!I$33</f>
        <v>R05</v>
      </c>
      <c r="I25" s="157"/>
      <c r="J25" s="157" t="str">
        <f>連結実質赤字比率に係る赤字・黒字の構成分析!J$33</f>
        <v>R06</v>
      </c>
      <c r="K25" s="157"/>
    </row>
    <row r="26" spans="1:11">
      <c r="A26" s="157"/>
      <c r="B26" s="157" t="s">
        <v>56</v>
      </c>
      <c r="C26" s="157" t="s">
        <v>57</v>
      </c>
      <c r="D26" s="157" t="s">
        <v>56</v>
      </c>
      <c r="E26" s="157" t="s">
        <v>57</v>
      </c>
      <c r="F26" s="157" t="s">
        <v>56</v>
      </c>
      <c r="G26" s="157" t="s">
        <v>57</v>
      </c>
      <c r="H26" s="157" t="s">
        <v>56</v>
      </c>
      <c r="I26" s="157" t="s">
        <v>57</v>
      </c>
      <c r="J26" s="157" t="s">
        <v>56</v>
      </c>
      <c r="K26" s="157" t="s">
        <v>57</v>
      </c>
    </row>
    <row r="27" spans="1:11">
      <c r="A27" s="157" t="str">
        <f>IF(連結実質赤字比率に係る赤字・黒字の構成分析!C$43="",NA(),連結実質赤字比率に係る赤字・黒字の構成分析!C$43)</f>
        <v>その他会計（黒字）</v>
      </c>
      <c r="B27" s="157" t="e">
        <f>IF(ROUND(VALUE(SUBSTITUTE(連結実質赤字比率に係る赤字・黒字の構成分析!F$43,"▲", "-")), 2) &lt; 0, ABS(ROUND(VALUE(SUBSTITUTE(連結実質赤字比率に係る赤字・黒字の構成分析!F$43,"▲", "-")), 2)), NA())</f>
        <v>#VALUE!</v>
      </c>
      <c r="C27" s="157" t="e">
        <f>IF(ROUND(VALUE(SUBSTITUTE(連結実質赤字比率に係る赤字・黒字の構成分析!F$43,"▲", "-")), 2) &gt;= 0, ABS(ROUND(VALUE(SUBSTITUTE(連結実質赤字比率に係る赤字・黒字の構成分析!F$43,"▲", "-")), 2)), NA())</f>
        <v>#VALUE!</v>
      </c>
      <c r="D27" s="157" t="e">
        <f>IF(ROUND(VALUE(SUBSTITUTE(連結実質赤字比率に係る赤字・黒字の構成分析!G$43,"▲", "-")), 2) &lt; 0, ABS(ROUND(VALUE(SUBSTITUTE(連結実質赤字比率に係る赤字・黒字の構成分析!G$43,"▲", "-")), 2)), NA())</f>
        <v>#VALUE!</v>
      </c>
      <c r="E27" s="157" t="e">
        <f>IF(ROUND(VALUE(SUBSTITUTE(連結実質赤字比率に係る赤字・黒字の構成分析!G$43,"▲", "-")), 2) &gt;= 0, ABS(ROUND(VALUE(SUBSTITUTE(連結実質赤字比率に係る赤字・黒字の構成分析!G$43,"▲", "-")), 2)), NA())</f>
        <v>#VALUE!</v>
      </c>
      <c r="F27" s="157" t="e">
        <f>IF(ROUND(VALUE(SUBSTITUTE(連結実質赤字比率に係る赤字・黒字の構成分析!H$43,"▲", "-")), 2) &lt; 0, ABS(ROUND(VALUE(SUBSTITUTE(連結実質赤字比率に係る赤字・黒字の構成分析!H$43,"▲", "-")), 2)), NA())</f>
        <v>#VALUE!</v>
      </c>
      <c r="G27" s="157" t="e">
        <f>IF(ROUND(VALUE(SUBSTITUTE(連結実質赤字比率に係る赤字・黒字の構成分析!H$43,"▲", "-")), 2) &gt;= 0, ABS(ROUND(VALUE(SUBSTITUTE(連結実質赤字比率に係る赤字・黒字の構成分析!H$43,"▲", "-")), 2)), NA())</f>
        <v>#VALUE!</v>
      </c>
      <c r="H27" s="157" t="e">
        <f>IF(ROUND(VALUE(SUBSTITUTE(連結実質赤字比率に係る赤字・黒字の構成分析!I$43,"▲", "-")), 2) &lt; 0, ABS(ROUND(VALUE(SUBSTITUTE(連結実質赤字比率に係る赤字・黒字の構成分析!I$43,"▲", "-")), 2)), NA())</f>
        <v>#VALUE!</v>
      </c>
      <c r="I27" s="157" t="e">
        <f>IF(ROUND(VALUE(SUBSTITUTE(連結実質赤字比率に係る赤字・黒字の構成分析!I$43,"▲", "-")), 2) &gt;= 0, ABS(ROUND(VALUE(SUBSTITUTE(連結実質赤字比率に係る赤字・黒字の構成分析!I$43,"▲", "-")), 2)), NA())</f>
        <v>#VALUE!</v>
      </c>
      <c r="J27" s="157" t="e">
        <f>IF(ROUND(VALUE(SUBSTITUTE(連結実質赤字比率に係る赤字・黒字の構成分析!J$43,"▲", "-")), 2) &lt; 0, ABS(ROUND(VALUE(SUBSTITUTE(連結実質赤字比率に係る赤字・黒字の構成分析!J$43,"▲", "-")), 2)), NA())</f>
        <v>#VALUE!</v>
      </c>
      <c r="K27" s="157" t="e">
        <f>IF(ROUND(VALUE(SUBSTITUTE(連結実質赤字比率に係る赤字・黒字の構成分析!J$43,"▲", "-")), 2) &gt;= 0, ABS(ROUND(VALUE(SUBSTITUTE(連結実質赤字比率に係る赤字・黒字の構成分析!J$43,"▲", "-")), 2)), NA())</f>
        <v>#VALUE!</v>
      </c>
    </row>
    <row r="28" spans="1:11">
      <c r="A28" s="157" t="str">
        <f>IF(連結実質赤字比率に係る赤字・黒字の構成分析!C$42="",NA(),連結実質赤字比率に係る赤字・黒字の構成分析!C$42)</f>
        <v>その他会計（赤字）</v>
      </c>
      <c r="B28" s="157" t="e">
        <f>IF(ROUND(VALUE(SUBSTITUTE(連結実質赤字比率に係る赤字・黒字の構成分析!F$42,"▲", "-")), 2) &lt; 0, ABS(ROUND(VALUE(SUBSTITUTE(連結実質赤字比率に係る赤字・黒字の構成分析!F$42,"▲", "-")), 2)), NA())</f>
        <v>#VALUE!</v>
      </c>
      <c r="C28" s="157" t="e">
        <f>IF(ROUND(VALUE(SUBSTITUTE(連結実質赤字比率に係る赤字・黒字の構成分析!F$42,"▲", "-")), 2) &gt;= 0, ABS(ROUND(VALUE(SUBSTITUTE(連結実質赤字比率に係る赤字・黒字の構成分析!F$42,"▲", "-")), 2)), NA())</f>
        <v>#VALUE!</v>
      </c>
      <c r="D28" s="157" t="e">
        <f>IF(ROUND(VALUE(SUBSTITUTE(連結実質赤字比率に係る赤字・黒字の構成分析!G$42,"▲", "-")), 2) &lt; 0, ABS(ROUND(VALUE(SUBSTITUTE(連結実質赤字比率に係る赤字・黒字の構成分析!G$42,"▲", "-")), 2)), NA())</f>
        <v>#VALUE!</v>
      </c>
      <c r="E28" s="157" t="e">
        <f>IF(ROUND(VALUE(SUBSTITUTE(連結実質赤字比率に係る赤字・黒字の構成分析!G$42,"▲", "-")), 2) &gt;= 0, ABS(ROUND(VALUE(SUBSTITUTE(連結実質赤字比率に係る赤字・黒字の構成分析!G$42,"▲", "-")), 2)), NA())</f>
        <v>#VALUE!</v>
      </c>
      <c r="F28" s="157" t="e">
        <f>IF(ROUND(VALUE(SUBSTITUTE(連結実質赤字比率に係る赤字・黒字の構成分析!H$42,"▲", "-")), 2) &lt; 0, ABS(ROUND(VALUE(SUBSTITUTE(連結実質赤字比率に係る赤字・黒字の構成分析!H$42,"▲", "-")), 2)), NA())</f>
        <v>#VALUE!</v>
      </c>
      <c r="G28" s="157" t="e">
        <f>IF(ROUND(VALUE(SUBSTITUTE(連結実質赤字比率に係る赤字・黒字の構成分析!H$42,"▲", "-")), 2) &gt;= 0, ABS(ROUND(VALUE(SUBSTITUTE(連結実質赤字比率に係る赤字・黒字の構成分析!H$42,"▲", "-")), 2)), NA())</f>
        <v>#VALUE!</v>
      </c>
      <c r="H28" s="157" t="e">
        <f>IF(ROUND(VALUE(SUBSTITUTE(連結実質赤字比率に係る赤字・黒字の構成分析!I$42,"▲", "-")), 2) &lt; 0, ABS(ROUND(VALUE(SUBSTITUTE(連結実質赤字比率に係る赤字・黒字の構成分析!I$42,"▲", "-")), 2)), NA())</f>
        <v>#VALUE!</v>
      </c>
      <c r="I28" s="157" t="e">
        <f>IF(ROUND(VALUE(SUBSTITUTE(連結実質赤字比率に係る赤字・黒字の構成分析!I$42,"▲", "-")), 2) &gt;= 0, ABS(ROUND(VALUE(SUBSTITUTE(連結実質赤字比率に係る赤字・黒字の構成分析!I$42,"▲", "-")), 2)), NA())</f>
        <v>#VALUE!</v>
      </c>
      <c r="J28" s="157" t="e">
        <f>IF(ROUND(VALUE(SUBSTITUTE(連結実質赤字比率に係る赤字・黒字の構成分析!J$42,"▲", "-")), 2) &lt; 0, ABS(ROUND(VALUE(SUBSTITUTE(連結実質赤字比率に係る赤字・黒字の構成分析!J$42,"▲", "-")), 2)), NA())</f>
        <v>#VALUE!</v>
      </c>
      <c r="K28" s="157" t="e">
        <f>IF(ROUND(VALUE(SUBSTITUTE(連結実質赤字比率に係る赤字・黒字の構成分析!J$42,"▲", "-")), 2) &gt;= 0, ABS(ROUND(VALUE(SUBSTITUTE(連結実質赤字比率に係る赤字・黒字の構成分析!J$42,"▲", "-")), 2)), NA())</f>
        <v>#VALUE!</v>
      </c>
    </row>
    <row r="29" spans="1:11">
      <c r="A29" s="157" t="str">
        <f>IF(連結実質赤字比率に係る赤字・黒字の構成分析!C$41="",NA(),連結実質赤字比率に係る赤字・黒字の構成分析!C$41)</f>
        <v>休日応急診療所特別会計</v>
      </c>
      <c r="B29" s="157" t="e">
        <f>IF(ROUND(VALUE(SUBSTITUTE(連結実質赤字比率に係る赤字・黒字の構成分析!F$41,"▲", "-")), 2) &lt; 0, ABS(ROUND(VALUE(SUBSTITUTE(連結実質赤字比率に係る赤字・黒字の構成分析!F$41,"▲", "-")), 2)), NA())</f>
        <v>#N/A</v>
      </c>
      <c r="C29" s="157">
        <f>IF(ROUND(VALUE(SUBSTITUTE(連結実質赤字比率に係る赤字・黒字の構成分析!F$41,"▲", "-")), 2) &gt;= 0, ABS(ROUND(VALUE(SUBSTITUTE(連結実質赤字比率に係る赤字・黒字の構成分析!F$41,"▲", "-")), 2)), NA())</f>
        <v>0</v>
      </c>
      <c r="D29" s="157" t="e">
        <f>IF(ROUND(VALUE(SUBSTITUTE(連結実質赤字比率に係る赤字・黒字の構成分析!G$41,"▲", "-")), 2) &lt; 0, ABS(ROUND(VALUE(SUBSTITUTE(連結実質赤字比率に係る赤字・黒字の構成分析!G$41,"▲", "-")), 2)), NA())</f>
        <v>#N/A</v>
      </c>
      <c r="E29" s="157">
        <f>IF(ROUND(VALUE(SUBSTITUTE(連結実質赤字比率に係る赤字・黒字の構成分析!G$41,"▲", "-")), 2) &gt;= 0, ABS(ROUND(VALUE(SUBSTITUTE(連結実質赤字比率に係る赤字・黒字の構成分析!G$41,"▲", "-")), 2)), NA())</f>
        <v>0</v>
      </c>
      <c r="F29" s="157" t="e">
        <f>IF(ROUND(VALUE(SUBSTITUTE(連結実質赤字比率に係る赤字・黒字の構成分析!H$41,"▲", "-")), 2) &lt; 0, ABS(ROUND(VALUE(SUBSTITUTE(連結実質赤字比率に係る赤字・黒字の構成分析!H$41,"▲", "-")), 2)), NA())</f>
        <v>#N/A</v>
      </c>
      <c r="G29" s="157">
        <f>IF(ROUND(VALUE(SUBSTITUTE(連結実質赤字比率に係る赤字・黒字の構成分析!H$41,"▲", "-")), 2) &gt;= 0, ABS(ROUND(VALUE(SUBSTITUTE(連結実質赤字比率に係る赤字・黒字の構成分析!H$41,"▲", "-")), 2)), NA())</f>
        <v>0</v>
      </c>
      <c r="H29" s="157" t="e">
        <f>IF(ROUND(VALUE(SUBSTITUTE(連結実質赤字比率に係る赤字・黒字の構成分析!I$41,"▲", "-")), 2) &lt; 0, ABS(ROUND(VALUE(SUBSTITUTE(連結実質赤字比率に係る赤字・黒字の構成分析!I$41,"▲", "-")), 2)), NA())</f>
        <v>#N/A</v>
      </c>
      <c r="I29" s="157">
        <f>IF(ROUND(VALUE(SUBSTITUTE(連結実質赤字比率に係る赤字・黒字の構成分析!I$41,"▲", "-")), 2) &gt;= 0, ABS(ROUND(VALUE(SUBSTITUTE(連結実質赤字比率に係る赤字・黒字の構成分析!I$41,"▲", "-")), 2)), NA())</f>
        <v>0</v>
      </c>
      <c r="J29" s="157" t="e">
        <f>IF(ROUND(VALUE(SUBSTITUTE(連結実質赤字比率に係る赤字・黒字の構成分析!J$41,"▲", "-")), 2) &lt; 0, ABS(ROUND(VALUE(SUBSTITUTE(連結実質赤字比率に係る赤字・黒字の構成分析!J$41,"▲", "-")), 2)), NA())</f>
        <v>#N/A</v>
      </c>
      <c r="K29" s="157">
        <f>IF(ROUND(VALUE(SUBSTITUTE(連結実質赤字比率に係る赤字・黒字の構成分析!J$41,"▲", "-")), 2) &gt;= 0, ABS(ROUND(VALUE(SUBSTITUTE(連結実質赤字比率に係る赤字・黒字の構成分析!J$41,"▲", "-")), 2)), NA())</f>
        <v>0</v>
      </c>
    </row>
    <row r="30" spans="1:11">
      <c r="A30" s="157" t="str">
        <f>IF(連結実質赤字比率に係る赤字・黒字の構成分析!C$40="",NA(),連結実質赤字比率に係る赤字・黒字の構成分析!C$40)</f>
        <v>駐車場特別会計</v>
      </c>
      <c r="B30" s="157" t="e">
        <f>IF(ROUND(VALUE(SUBSTITUTE(連結実質赤字比率に係る赤字・黒字の構成分析!F$40,"▲", "-")), 2) &lt; 0, ABS(ROUND(VALUE(SUBSTITUTE(連結実質赤字比率に係る赤字・黒字の構成分析!F$40,"▲", "-")), 2)), NA())</f>
        <v>#N/A</v>
      </c>
      <c r="C30" s="157">
        <f>IF(ROUND(VALUE(SUBSTITUTE(連結実質赤字比率に係る赤字・黒字の構成分析!F$40,"▲", "-")), 2) &gt;= 0, ABS(ROUND(VALUE(SUBSTITUTE(連結実質赤字比率に係る赤字・黒字の構成分析!F$40,"▲", "-")), 2)), NA())</f>
        <v>0</v>
      </c>
      <c r="D30" s="157" t="e">
        <f>IF(ROUND(VALUE(SUBSTITUTE(連結実質赤字比率に係る赤字・黒字の構成分析!G$40,"▲", "-")), 2) &lt; 0, ABS(ROUND(VALUE(SUBSTITUTE(連結実質赤字比率に係る赤字・黒字の構成分析!G$40,"▲", "-")), 2)), NA())</f>
        <v>#N/A</v>
      </c>
      <c r="E30" s="157">
        <f>IF(ROUND(VALUE(SUBSTITUTE(連結実質赤字比率に係る赤字・黒字の構成分析!G$40,"▲", "-")), 2) &gt;= 0, ABS(ROUND(VALUE(SUBSTITUTE(連結実質赤字比率に係る赤字・黒字の構成分析!G$40,"▲", "-")), 2)), NA())</f>
        <v>0</v>
      </c>
      <c r="F30" s="157" t="e">
        <f>IF(ROUND(VALUE(SUBSTITUTE(連結実質赤字比率に係る赤字・黒字の構成分析!H$40,"▲", "-")), 2) &lt; 0, ABS(ROUND(VALUE(SUBSTITUTE(連結実質赤字比率に係る赤字・黒字の構成分析!H$40,"▲", "-")), 2)), NA())</f>
        <v>#N/A</v>
      </c>
      <c r="G30" s="157">
        <f>IF(ROUND(VALUE(SUBSTITUTE(連結実質赤字比率に係る赤字・黒字の構成分析!H$40,"▲", "-")), 2) &gt;= 0, ABS(ROUND(VALUE(SUBSTITUTE(連結実質赤字比率に係る赤字・黒字の構成分析!H$40,"▲", "-")), 2)), NA())</f>
        <v>0</v>
      </c>
      <c r="H30" s="157" t="e">
        <f>IF(ROUND(VALUE(SUBSTITUTE(連結実質赤字比率に係る赤字・黒字の構成分析!I$40,"▲", "-")), 2) &lt; 0, ABS(ROUND(VALUE(SUBSTITUTE(連結実質赤字比率に係る赤字・黒字の構成分析!I$40,"▲", "-")), 2)), NA())</f>
        <v>#N/A</v>
      </c>
      <c r="I30" s="157">
        <f>IF(ROUND(VALUE(SUBSTITUTE(連結実質赤字比率に係る赤字・黒字の構成分析!I$40,"▲", "-")), 2) &gt;= 0, ABS(ROUND(VALUE(SUBSTITUTE(連結実質赤字比率に係る赤字・黒字の構成分析!I$40,"▲", "-")), 2)), NA())</f>
        <v>0</v>
      </c>
      <c r="J30" s="157" t="e">
        <f>IF(ROUND(VALUE(SUBSTITUTE(連結実質赤字比率に係る赤字・黒字の構成分析!J$40,"▲", "-")), 2) &lt; 0, ABS(ROUND(VALUE(SUBSTITUTE(連結実質赤字比率に係る赤字・黒字の構成分析!J$40,"▲", "-")), 2)), NA())</f>
        <v>#N/A</v>
      </c>
      <c r="K30" s="157">
        <f>IF(ROUND(VALUE(SUBSTITUTE(連結実質赤字比率に係る赤字・黒字の構成分析!J$40,"▲", "-")), 2) &gt;= 0, ABS(ROUND(VALUE(SUBSTITUTE(連結実質赤字比率に係る赤字・黒字の構成分析!J$40,"▲", "-")), 2)), NA())</f>
        <v>0</v>
      </c>
    </row>
    <row r="31" spans="1:11">
      <c r="A31" s="157" t="str">
        <f>IF(連結実質赤字比率に係る赤字・黒字の構成分析!C$39="",NA(),連結実質赤字比率に係る赤字・黒字の構成分析!C$39)</f>
        <v>国民健康保険特別会計</v>
      </c>
      <c r="B31" s="157" t="e">
        <f>IF(ROUND(VALUE(SUBSTITUTE(連結実質赤字比率に係る赤字・黒字の構成分析!F$39,"▲", "-")), 2) &lt; 0, ABS(ROUND(VALUE(SUBSTITUTE(連結実質赤字比率に係る赤字・黒字の構成分析!F$39,"▲", "-")), 2)), NA())</f>
        <v>#N/A</v>
      </c>
      <c r="C31" s="157">
        <f>IF(ROUND(VALUE(SUBSTITUTE(連結実質赤字比率に係る赤字・黒字の構成分析!F$39,"▲", "-")), 2) &gt;= 0, ABS(ROUND(VALUE(SUBSTITUTE(連結実質赤字比率に係る赤字・黒字の構成分析!F$39,"▲", "-")), 2)), NA())</f>
        <v>0.74</v>
      </c>
      <c r="D31" s="157" t="e">
        <f>IF(ROUND(VALUE(SUBSTITUTE(連結実質赤字比率に係る赤字・黒字の構成分析!G$39,"▲", "-")), 2) &lt; 0, ABS(ROUND(VALUE(SUBSTITUTE(連結実質赤字比率に係る赤字・黒字の構成分析!G$39,"▲", "-")), 2)), NA())</f>
        <v>#N/A</v>
      </c>
      <c r="E31" s="157">
        <f>IF(ROUND(VALUE(SUBSTITUTE(連結実質赤字比率に係る赤字・黒字の構成分析!G$39,"▲", "-")), 2) &gt;= 0, ABS(ROUND(VALUE(SUBSTITUTE(連結実質赤字比率に係る赤字・黒字の構成分析!G$39,"▲", "-")), 2)), NA())</f>
        <v>0.77</v>
      </c>
      <c r="F31" s="157" t="e">
        <f>IF(ROUND(VALUE(SUBSTITUTE(連結実質赤字比率に係る赤字・黒字の構成分析!H$39,"▲", "-")), 2) &lt; 0, ABS(ROUND(VALUE(SUBSTITUTE(連結実質赤字比率に係る赤字・黒字の構成分析!H$39,"▲", "-")), 2)), NA())</f>
        <v>#N/A</v>
      </c>
      <c r="G31" s="157">
        <f>IF(ROUND(VALUE(SUBSTITUTE(連結実質赤字比率に係る赤字・黒字の構成分析!H$39,"▲", "-")), 2) &gt;= 0, ABS(ROUND(VALUE(SUBSTITUTE(連結実質赤字比率に係る赤字・黒字の構成分析!H$39,"▲", "-")), 2)), NA())</f>
        <v>0.05</v>
      </c>
      <c r="H31" s="157" t="e">
        <f>IF(ROUND(VALUE(SUBSTITUTE(連結実質赤字比率に係る赤字・黒字の構成分析!I$39,"▲", "-")), 2) &lt; 0, ABS(ROUND(VALUE(SUBSTITUTE(連結実質赤字比率に係る赤字・黒字の構成分析!I$39,"▲", "-")), 2)), NA())</f>
        <v>#N/A</v>
      </c>
      <c r="I31" s="157">
        <f>IF(ROUND(VALUE(SUBSTITUTE(連結実質赤字比率に係る赤字・黒字の構成分析!I$39,"▲", "-")), 2) &gt;= 0, ABS(ROUND(VALUE(SUBSTITUTE(連結実質赤字比率に係る赤字・黒字の構成分析!I$39,"▲", "-")), 2)), NA())</f>
        <v>0.05</v>
      </c>
      <c r="J31" s="157" t="e">
        <f>IF(ROUND(VALUE(SUBSTITUTE(連結実質赤字比率に係る赤字・黒字の構成分析!J$39,"▲", "-")), 2) &lt; 0, ABS(ROUND(VALUE(SUBSTITUTE(連結実質赤字比率に係る赤字・黒字の構成分析!J$39,"▲", "-")), 2)), NA())</f>
        <v>#N/A</v>
      </c>
      <c r="K31" s="157">
        <f>IF(ROUND(VALUE(SUBSTITUTE(連結実質赤字比率に係る赤字・黒字の構成分析!J$39,"▲", "-")), 2) &gt;= 0, ABS(ROUND(VALUE(SUBSTITUTE(連結実質赤字比率に係る赤字・黒字の構成分析!J$39,"▲", "-")), 2)), NA())</f>
        <v>0.09</v>
      </c>
    </row>
    <row r="32" spans="1:11">
      <c r="A32" s="157" t="str">
        <f>IF(連結実質赤字比率に係る赤字・黒字の構成分析!C$38="",NA(),連結実質赤字比率に係る赤字・黒字の構成分析!C$38)</f>
        <v>後期高齢者医療特別会計</v>
      </c>
      <c r="B32" s="157" t="e">
        <f>IF(ROUND(VALUE(SUBSTITUTE(連結実質赤字比率に係る赤字・黒字の構成分析!F$38,"▲", "-")), 2) &lt; 0, ABS(ROUND(VALUE(SUBSTITUTE(連結実質赤字比率に係る赤字・黒字の構成分析!F$38,"▲", "-")), 2)), NA())</f>
        <v>#N/A</v>
      </c>
      <c r="C32" s="157">
        <f>IF(ROUND(VALUE(SUBSTITUTE(連結実質赤字比率に係る赤字・黒字の構成分析!F$38,"▲", "-")), 2) &gt;= 0, ABS(ROUND(VALUE(SUBSTITUTE(連結実質赤字比率に係る赤字・黒字の構成分析!F$38,"▲", "-")), 2)), NA())</f>
        <v>0.19</v>
      </c>
      <c r="D32" s="157" t="e">
        <f>IF(ROUND(VALUE(SUBSTITUTE(連結実質赤字比率に係る赤字・黒字の構成分析!G$38,"▲", "-")), 2) &lt; 0, ABS(ROUND(VALUE(SUBSTITUTE(連結実質赤字比率に係る赤字・黒字の構成分析!G$38,"▲", "-")), 2)), NA())</f>
        <v>#N/A</v>
      </c>
      <c r="E32" s="157">
        <f>IF(ROUND(VALUE(SUBSTITUTE(連結実質赤字比率に係る赤字・黒字の構成分析!G$38,"▲", "-")), 2) &gt;= 0, ABS(ROUND(VALUE(SUBSTITUTE(連結実質赤字比率に係る赤字・黒字の構成分析!G$38,"▲", "-")), 2)), NA())</f>
        <v>0.18</v>
      </c>
      <c r="F32" s="157" t="e">
        <f>IF(ROUND(VALUE(SUBSTITUTE(連結実質赤字比率に係る赤字・黒字の構成分析!H$38,"▲", "-")), 2) &lt; 0, ABS(ROUND(VALUE(SUBSTITUTE(連結実質赤字比率に係る赤字・黒字の構成分析!H$38,"▲", "-")), 2)), NA())</f>
        <v>#N/A</v>
      </c>
      <c r="G32" s="157">
        <f>IF(ROUND(VALUE(SUBSTITUTE(連結実質赤字比率に係る赤字・黒字の構成分析!H$38,"▲", "-")), 2) &gt;= 0, ABS(ROUND(VALUE(SUBSTITUTE(連結実質赤字比率に係る赤字・黒字の構成分析!H$38,"▲", "-")), 2)), NA())</f>
        <v>0.22</v>
      </c>
      <c r="H32" s="157" t="e">
        <f>IF(ROUND(VALUE(SUBSTITUTE(連結実質赤字比率に係る赤字・黒字の構成分析!I$38,"▲", "-")), 2) &lt; 0, ABS(ROUND(VALUE(SUBSTITUTE(連結実質赤字比率に係る赤字・黒字の構成分析!I$38,"▲", "-")), 2)), NA())</f>
        <v>#N/A</v>
      </c>
      <c r="I32" s="157">
        <f>IF(ROUND(VALUE(SUBSTITUTE(連結実質赤字比率に係る赤字・黒字の構成分析!I$38,"▲", "-")), 2) &gt;= 0, ABS(ROUND(VALUE(SUBSTITUTE(連結実質赤字比率に係る赤字・黒字の構成分析!I$38,"▲", "-")), 2)), NA())</f>
        <v>0.22</v>
      </c>
      <c r="J32" s="157" t="e">
        <f>IF(ROUND(VALUE(SUBSTITUTE(連結実質赤字比率に係る赤字・黒字の構成分析!J$38,"▲", "-")), 2) &lt; 0, ABS(ROUND(VALUE(SUBSTITUTE(連結実質赤字比率に係る赤字・黒字の構成分析!J$38,"▲", "-")), 2)), NA())</f>
        <v>#N/A</v>
      </c>
      <c r="K32" s="157">
        <f>IF(ROUND(VALUE(SUBSTITUTE(連結実質赤字比率に係る赤字・黒字の構成分析!J$38,"▲", "-")), 2) &gt;= 0, ABS(ROUND(VALUE(SUBSTITUTE(連結実質赤字比率に係る赤字・黒字の構成分析!J$38,"▲", "-")), 2)), NA())</f>
        <v>0.25</v>
      </c>
    </row>
    <row r="33" spans="1:16">
      <c r="A33" s="157" t="str">
        <f>IF(連結実質赤字比率に係る赤字・黒字の構成分析!C$37="",NA(),連結実質赤字比率に係る赤字・黒字の構成分析!C$37)</f>
        <v>介護保険特別会計（保険事業勘定）</v>
      </c>
      <c r="B33" s="157" t="e">
        <f>IF(ROUND(VALUE(SUBSTITUTE(連結実質赤字比率に係る赤字・黒字の構成分析!F$37,"▲", "-")), 2) &lt; 0, ABS(ROUND(VALUE(SUBSTITUTE(連結実質赤字比率に係る赤字・黒字の構成分析!F$37,"▲", "-")), 2)), NA())</f>
        <v>#N/A</v>
      </c>
      <c r="C33" s="157">
        <f>IF(ROUND(VALUE(SUBSTITUTE(連結実質赤字比率に係る赤字・黒字の構成分析!F$37,"▲", "-")), 2) &gt;= 0, ABS(ROUND(VALUE(SUBSTITUTE(連結実質赤字比率に係る赤字・黒字の構成分析!F$37,"▲", "-")), 2)), NA())</f>
        <v>0.83</v>
      </c>
      <c r="D33" s="157" t="e">
        <f>IF(ROUND(VALUE(SUBSTITUTE(連結実質赤字比率に係る赤字・黒字の構成分析!G$37,"▲", "-")), 2) &lt; 0, ABS(ROUND(VALUE(SUBSTITUTE(連結実質赤字比率に係る赤字・黒字の構成分析!G$37,"▲", "-")), 2)), NA())</f>
        <v>#N/A</v>
      </c>
      <c r="E33" s="157">
        <f>IF(ROUND(VALUE(SUBSTITUTE(連結実質赤字比率に係る赤字・黒字の構成分析!G$37,"▲", "-")), 2) &gt;= 0, ABS(ROUND(VALUE(SUBSTITUTE(連結実質赤字比率に係る赤字・黒字の構成分析!G$37,"▲", "-")), 2)), NA())</f>
        <v>0.69</v>
      </c>
      <c r="F33" s="157" t="e">
        <f>IF(ROUND(VALUE(SUBSTITUTE(連結実質赤字比率に係る赤字・黒字の構成分析!H$37,"▲", "-")), 2) &lt; 0, ABS(ROUND(VALUE(SUBSTITUTE(連結実質赤字比率に係る赤字・黒字の構成分析!H$37,"▲", "-")), 2)), NA())</f>
        <v>#N/A</v>
      </c>
      <c r="G33" s="157">
        <f>IF(ROUND(VALUE(SUBSTITUTE(連結実質赤字比率に係る赤字・黒字の構成分析!H$37,"▲", "-")), 2) &gt;= 0, ABS(ROUND(VALUE(SUBSTITUTE(連結実質赤字比率に係る赤字・黒字の構成分析!H$37,"▲", "-")), 2)), NA())</f>
        <v>0.87</v>
      </c>
      <c r="H33" s="157" t="e">
        <f>IF(ROUND(VALUE(SUBSTITUTE(連結実質赤字比率に係る赤字・黒字の構成分析!I$37,"▲", "-")), 2) &lt; 0, ABS(ROUND(VALUE(SUBSTITUTE(連結実質赤字比率に係る赤字・黒字の構成分析!I$37,"▲", "-")), 2)), NA())</f>
        <v>#N/A</v>
      </c>
      <c r="I33" s="157">
        <f>IF(ROUND(VALUE(SUBSTITUTE(連結実質赤字比率に係る赤字・黒字の構成分析!I$37,"▲", "-")), 2) &gt;= 0, ABS(ROUND(VALUE(SUBSTITUTE(連結実質赤字比率に係る赤字・黒字の構成分析!I$37,"▲", "-")), 2)), NA())</f>
        <v>0.99</v>
      </c>
      <c r="J33" s="157" t="e">
        <f>IF(ROUND(VALUE(SUBSTITUTE(連結実質赤字比率に係る赤字・黒字の構成分析!J$37,"▲", "-")), 2) &lt; 0, ABS(ROUND(VALUE(SUBSTITUTE(連結実質赤字比率に係る赤字・黒字の構成分析!J$37,"▲", "-")), 2)), NA())</f>
        <v>#N/A</v>
      </c>
      <c r="K33" s="157">
        <f>IF(ROUND(VALUE(SUBSTITUTE(連結実質赤字比率に係る赤字・黒字の構成分析!J$37,"▲", "-")), 2) &gt;= 0, ABS(ROUND(VALUE(SUBSTITUTE(連結実質赤字比率に係る赤字・黒字の構成分析!J$37,"▲", "-")), 2)), NA())</f>
        <v>1</v>
      </c>
    </row>
    <row r="34" spans="1:16">
      <c r="A34" s="157" t="str">
        <f>IF(連結実質赤字比率に係る赤字・黒字の構成分析!C$36="",NA(),連結実質赤字比率に係る赤字・黒字の構成分析!C$36)</f>
        <v>一般会計</v>
      </c>
      <c r="B34" s="157" t="e">
        <f>IF(ROUND(VALUE(SUBSTITUTE(連結実質赤字比率に係る赤字・黒字の構成分析!F$36,"▲", "-")), 2) &lt; 0, ABS(ROUND(VALUE(SUBSTITUTE(連結実質赤字比率に係る赤字・黒字の構成分析!F$36,"▲", "-")), 2)), NA())</f>
        <v>#N/A</v>
      </c>
      <c r="C34" s="157">
        <f>IF(ROUND(VALUE(SUBSTITUTE(連結実質赤字比率に係る赤字・黒字の構成分析!F$36,"▲", "-")), 2) &gt;= 0, ABS(ROUND(VALUE(SUBSTITUTE(連結実質赤字比率に係る赤字・黒字の構成分析!F$36,"▲", "-")), 2)), NA())</f>
        <v>5.66</v>
      </c>
      <c r="D34" s="157" t="e">
        <f>IF(ROUND(VALUE(SUBSTITUTE(連結実質赤字比率に係る赤字・黒字の構成分析!G$36,"▲", "-")), 2) &lt; 0, ABS(ROUND(VALUE(SUBSTITUTE(連結実質赤字比率に係る赤字・黒字の構成分析!G$36,"▲", "-")), 2)), NA())</f>
        <v>#N/A</v>
      </c>
      <c r="E34" s="157">
        <f>IF(ROUND(VALUE(SUBSTITUTE(連結実質赤字比率に係る赤字・黒字の構成分析!G$36,"▲", "-")), 2) &gt;= 0, ABS(ROUND(VALUE(SUBSTITUTE(連結実質赤字比率に係る赤字・黒字の構成分析!G$36,"▲", "-")), 2)), NA())</f>
        <v>5.2</v>
      </c>
      <c r="F34" s="157" t="e">
        <f>IF(ROUND(VALUE(SUBSTITUTE(連結実質赤字比率に係る赤字・黒字の構成分析!H$36,"▲", "-")), 2) &lt; 0, ABS(ROUND(VALUE(SUBSTITUTE(連結実質赤字比率に係る赤字・黒字の構成分析!H$36,"▲", "-")), 2)), NA())</f>
        <v>#N/A</v>
      </c>
      <c r="G34" s="157">
        <f>IF(ROUND(VALUE(SUBSTITUTE(連結実質赤字比率に係る赤字・黒字の構成分析!H$36,"▲", "-")), 2) &gt;= 0, ABS(ROUND(VALUE(SUBSTITUTE(連結実質赤字比率に係る赤字・黒字の構成分析!H$36,"▲", "-")), 2)), NA())</f>
        <v>4.51</v>
      </c>
      <c r="H34" s="157" t="e">
        <f>IF(ROUND(VALUE(SUBSTITUTE(連結実質赤字比率に係る赤字・黒字の構成分析!I$36,"▲", "-")), 2) &lt; 0, ABS(ROUND(VALUE(SUBSTITUTE(連結実質赤字比率に係る赤字・黒字の構成分析!I$36,"▲", "-")), 2)), NA())</f>
        <v>#N/A</v>
      </c>
      <c r="I34" s="157">
        <f>IF(ROUND(VALUE(SUBSTITUTE(連結実質赤字比率に係る赤字・黒字の構成分析!I$36,"▲", "-")), 2) &gt;= 0, ABS(ROUND(VALUE(SUBSTITUTE(連結実質赤字比率に係る赤字・黒字の構成分析!I$36,"▲", "-")), 2)), NA())</f>
        <v>4.43</v>
      </c>
      <c r="J34" s="157" t="e">
        <f>IF(ROUND(VALUE(SUBSTITUTE(連結実質赤字比率に係る赤字・黒字の構成分析!J$36,"▲", "-")), 2) &lt; 0, ABS(ROUND(VALUE(SUBSTITUTE(連結実質赤字比率に係る赤字・黒字の構成分析!J$36,"▲", "-")), 2)), NA())</f>
        <v>#N/A</v>
      </c>
      <c r="K34" s="157">
        <f>IF(ROUND(VALUE(SUBSTITUTE(連結実質赤字比率に係る赤字・黒字の構成分析!J$36,"▲", "-")), 2) &gt;= 0, ABS(ROUND(VALUE(SUBSTITUTE(連結実質赤字比率に係る赤字・黒字の構成分析!J$36,"▲", "-")), 2)), NA())</f>
        <v>3.35</v>
      </c>
    </row>
    <row r="35" spans="1:16">
      <c r="A35" s="157" t="str">
        <f>IF(連結実質赤字比率に係る赤字・黒字の構成分析!C$35="",NA(),連結実質赤字比率に係る赤字・黒字の構成分析!C$35)</f>
        <v>水道事業会計</v>
      </c>
      <c r="B35" s="157" t="e">
        <f>IF(ROUND(VALUE(SUBSTITUTE(連結実質赤字比率に係る赤字・黒字の構成分析!F$35,"▲", "-")), 2) &lt; 0, ABS(ROUND(VALUE(SUBSTITUTE(連結実質赤字比率に係る赤字・黒字の構成分析!F$35,"▲", "-")), 2)), NA())</f>
        <v>#N/A</v>
      </c>
      <c r="C35" s="157">
        <f>IF(ROUND(VALUE(SUBSTITUTE(連結実質赤字比率に係る赤字・黒字の構成分析!F$35,"▲", "-")), 2) &gt;= 0, ABS(ROUND(VALUE(SUBSTITUTE(連結実質赤字比率に係る赤字・黒字の構成分析!F$35,"▲", "-")), 2)), NA())</f>
        <v>5.62</v>
      </c>
      <c r="D35" s="157" t="e">
        <f>IF(ROUND(VALUE(SUBSTITUTE(連結実質赤字比率に係る赤字・黒字の構成分析!G$35,"▲", "-")), 2) &lt; 0, ABS(ROUND(VALUE(SUBSTITUTE(連結実質赤字比率に係る赤字・黒字の構成分析!G$35,"▲", "-")), 2)), NA())</f>
        <v>#N/A</v>
      </c>
      <c r="E35" s="157">
        <f>IF(ROUND(VALUE(SUBSTITUTE(連結実質赤字比率に係る赤字・黒字の構成分析!G$35,"▲", "-")), 2) &gt;= 0, ABS(ROUND(VALUE(SUBSTITUTE(連結実質赤字比率に係る赤字・黒字の構成分析!G$35,"▲", "-")), 2)), NA())</f>
        <v>5.38</v>
      </c>
      <c r="F35" s="157" t="e">
        <f>IF(ROUND(VALUE(SUBSTITUTE(連結実質赤字比率に係る赤字・黒字の構成分析!H$35,"▲", "-")), 2) &lt; 0, ABS(ROUND(VALUE(SUBSTITUTE(連結実質赤字比率に係る赤字・黒字の構成分析!H$35,"▲", "-")), 2)), NA())</f>
        <v>#N/A</v>
      </c>
      <c r="G35" s="157">
        <f>IF(ROUND(VALUE(SUBSTITUTE(連結実質赤字比率に係る赤字・黒字の構成分析!H$35,"▲", "-")), 2) &gt;= 0, ABS(ROUND(VALUE(SUBSTITUTE(連結実質赤字比率に係る赤字・黒字の構成分析!H$35,"▲", "-")), 2)), NA())</f>
        <v>4.4000000000000004</v>
      </c>
      <c r="H35" s="157" t="e">
        <f>IF(ROUND(VALUE(SUBSTITUTE(連結実質赤字比率に係る赤字・黒字の構成分析!I$35,"▲", "-")), 2) &lt; 0, ABS(ROUND(VALUE(SUBSTITUTE(連結実質赤字比率に係る赤字・黒字の構成分析!I$35,"▲", "-")), 2)), NA())</f>
        <v>#N/A</v>
      </c>
      <c r="I35" s="157">
        <f>IF(ROUND(VALUE(SUBSTITUTE(連結実質赤字比率に係る赤字・黒字の構成分析!I$35,"▲", "-")), 2) &gt;= 0, ABS(ROUND(VALUE(SUBSTITUTE(連結実質赤字比率に係る赤字・黒字の構成分析!I$35,"▲", "-")), 2)), NA())</f>
        <v>4.57</v>
      </c>
      <c r="J35" s="157" t="e">
        <f>IF(ROUND(VALUE(SUBSTITUTE(連結実質赤字比率に係る赤字・黒字の構成分析!J$35,"▲", "-")), 2) &lt; 0, ABS(ROUND(VALUE(SUBSTITUTE(連結実質赤字比率に係る赤字・黒字の構成分析!J$35,"▲", "-")), 2)), NA())</f>
        <v>#N/A</v>
      </c>
      <c r="K35" s="157">
        <f>IF(ROUND(VALUE(SUBSTITUTE(連結実質赤字比率に係る赤字・黒字の構成分析!J$35,"▲", "-")), 2) &gt;= 0, ABS(ROUND(VALUE(SUBSTITUTE(連結実質赤字比率に係る赤字・黒字の構成分析!J$35,"▲", "-")), 2)), NA())</f>
        <v>4.5199999999999996</v>
      </c>
    </row>
    <row r="36" spans="1:16">
      <c r="A36" s="157" t="str">
        <f>IF(連結実質赤字比率に係る赤字・黒字の構成分析!C$34="",NA(),連結実質赤字比率に係る赤字・黒字の構成分析!C$34)</f>
        <v>下水道事業会計</v>
      </c>
      <c r="B36" s="157" t="e">
        <f>IF(ROUND(VALUE(SUBSTITUTE(連結実質赤字比率に係る赤字・黒字の構成分析!F$34,"▲", "-")), 2) &lt; 0, ABS(ROUND(VALUE(SUBSTITUTE(連結実質赤字比率に係る赤字・黒字の構成分析!F$34,"▲", "-")), 2)), NA())</f>
        <v>#N/A</v>
      </c>
      <c r="C36" s="157">
        <f>IF(ROUND(VALUE(SUBSTITUTE(連結実質赤字比率に係る赤字・黒字の構成分析!F$34,"▲", "-")), 2) &gt;= 0, ABS(ROUND(VALUE(SUBSTITUTE(連結実質赤字比率に係る赤字・黒字の構成分析!F$34,"▲", "-")), 2)), NA())</f>
        <v>5.37</v>
      </c>
      <c r="D36" s="157" t="e">
        <f>IF(ROUND(VALUE(SUBSTITUTE(連結実質赤字比率に係る赤字・黒字の構成分析!G$34,"▲", "-")), 2) &lt; 0, ABS(ROUND(VALUE(SUBSTITUTE(連結実質赤字比率に係る赤字・黒字の構成分析!G$34,"▲", "-")), 2)), NA())</f>
        <v>#N/A</v>
      </c>
      <c r="E36" s="157">
        <f>IF(ROUND(VALUE(SUBSTITUTE(連結実質赤字比率に係る赤字・黒字の構成分析!G$34,"▲", "-")), 2) &gt;= 0, ABS(ROUND(VALUE(SUBSTITUTE(連結実質赤字比率に係る赤字・黒字の構成分析!G$34,"▲", "-")), 2)), NA())</f>
        <v>5.83</v>
      </c>
      <c r="F36" s="157" t="e">
        <f>IF(ROUND(VALUE(SUBSTITUTE(連結実質赤字比率に係る赤字・黒字の構成分析!H$34,"▲", "-")), 2) &lt; 0, ABS(ROUND(VALUE(SUBSTITUTE(連結実質赤字比率に係る赤字・黒字の構成分析!H$34,"▲", "-")), 2)), NA())</f>
        <v>#N/A</v>
      </c>
      <c r="G36" s="157">
        <f>IF(ROUND(VALUE(SUBSTITUTE(連結実質赤字比率に係る赤字・黒字の構成分析!H$34,"▲", "-")), 2) &gt;= 0, ABS(ROUND(VALUE(SUBSTITUTE(連結実質赤字比率に係る赤字・黒字の構成分析!H$34,"▲", "-")), 2)), NA())</f>
        <v>6.59</v>
      </c>
      <c r="H36" s="157" t="e">
        <f>IF(ROUND(VALUE(SUBSTITUTE(連結実質赤字比率に係る赤字・黒字の構成分析!I$34,"▲", "-")), 2) &lt; 0, ABS(ROUND(VALUE(SUBSTITUTE(連結実質赤字比率に係る赤字・黒字の構成分析!I$34,"▲", "-")), 2)), NA())</f>
        <v>#N/A</v>
      </c>
      <c r="I36" s="157">
        <f>IF(ROUND(VALUE(SUBSTITUTE(連結実質赤字比率に係る赤字・黒字の構成分析!I$34,"▲", "-")), 2) &gt;= 0, ABS(ROUND(VALUE(SUBSTITUTE(連結実質赤字比率に係る赤字・黒字の構成分析!I$34,"▲", "-")), 2)), NA())</f>
        <v>7.35</v>
      </c>
      <c r="J36" s="157" t="e">
        <f>IF(ROUND(VALUE(SUBSTITUTE(連結実質赤字比率に係る赤字・黒字の構成分析!J$34,"▲", "-")), 2) &lt; 0, ABS(ROUND(VALUE(SUBSTITUTE(連結実質赤字比率に係る赤字・黒字の構成分析!J$34,"▲", "-")), 2)), NA())</f>
        <v>#N/A</v>
      </c>
      <c r="K36" s="157">
        <f>IF(ROUND(VALUE(SUBSTITUTE(連結実質赤字比率に係る赤字・黒字の構成分析!J$34,"▲", "-")), 2) &gt;= 0, ABS(ROUND(VALUE(SUBSTITUTE(連結実質赤字比率に係る赤字・黒字の構成分析!J$34,"▲", "-")), 2)), NA())</f>
        <v>7.73</v>
      </c>
    </row>
    <row r="39" spans="1:16">
      <c r="A39" s="130" t="s">
        <v>58</v>
      </c>
    </row>
    <row r="40" spans="1:16">
      <c r="A40" s="158"/>
      <c r="B40" s="158" t="str">
        <f>'実質公債費比率（分子）の構造'!K$44</f>
        <v>R02</v>
      </c>
      <c r="C40" s="158"/>
      <c r="D40" s="158"/>
      <c r="E40" s="158" t="str">
        <f>'実質公債費比率（分子）の構造'!L$44</f>
        <v>R03</v>
      </c>
      <c r="F40" s="158"/>
      <c r="G40" s="158"/>
      <c r="H40" s="158" t="str">
        <f>'実質公債費比率（分子）の構造'!M$44</f>
        <v>R04</v>
      </c>
      <c r="I40" s="158"/>
      <c r="J40" s="158"/>
      <c r="K40" s="158" t="str">
        <f>'実質公債費比率（分子）の構造'!N$44</f>
        <v>R05</v>
      </c>
      <c r="L40" s="158"/>
      <c r="M40" s="158"/>
      <c r="N40" s="158" t="str">
        <f>'実質公債費比率（分子）の構造'!O$44</f>
        <v>R06</v>
      </c>
      <c r="O40" s="158"/>
      <c r="P40" s="158"/>
    </row>
    <row r="41" spans="1:16">
      <c r="A41" s="158"/>
      <c r="B41" s="158" t="s">
        <v>59</v>
      </c>
      <c r="C41" s="158"/>
      <c r="D41" s="158" t="s">
        <v>60</v>
      </c>
      <c r="E41" s="158" t="s">
        <v>59</v>
      </c>
      <c r="F41" s="158"/>
      <c r="G41" s="158" t="s">
        <v>60</v>
      </c>
      <c r="H41" s="158" t="s">
        <v>59</v>
      </c>
      <c r="I41" s="158"/>
      <c r="J41" s="158" t="s">
        <v>60</v>
      </c>
      <c r="K41" s="158" t="s">
        <v>59</v>
      </c>
      <c r="L41" s="158"/>
      <c r="M41" s="158" t="s">
        <v>60</v>
      </c>
      <c r="N41" s="158" t="s">
        <v>59</v>
      </c>
      <c r="O41" s="158"/>
      <c r="P41" s="158" t="s">
        <v>60</v>
      </c>
    </row>
    <row r="42" spans="1:16">
      <c r="A42" s="158" t="s">
        <v>61</v>
      </c>
      <c r="B42" s="158"/>
      <c r="C42" s="158"/>
      <c r="D42" s="158">
        <f>'実質公債費比率（分子）の構造'!K$52</f>
        <v>2134</v>
      </c>
      <c r="E42" s="158"/>
      <c r="F42" s="158"/>
      <c r="G42" s="158">
        <f>'実質公債費比率（分子）の構造'!L$52</f>
        <v>2205</v>
      </c>
      <c r="H42" s="158"/>
      <c r="I42" s="158"/>
      <c r="J42" s="158">
        <f>'実質公債費比率（分子）の構造'!M$52</f>
        <v>2170</v>
      </c>
      <c r="K42" s="158"/>
      <c r="L42" s="158"/>
      <c r="M42" s="158">
        <f>'実質公債費比率（分子）の構造'!N$52</f>
        <v>2182</v>
      </c>
      <c r="N42" s="158"/>
      <c r="O42" s="158"/>
      <c r="P42" s="158">
        <f>'実質公債費比率（分子）の構造'!O$52</f>
        <v>2098</v>
      </c>
    </row>
    <row r="43" spans="1:16">
      <c r="A43" s="158" t="s">
        <v>16</v>
      </c>
      <c r="B43" s="158" t="str">
        <f>'実質公債費比率（分子）の構造'!K$51</f>
        <v>-</v>
      </c>
      <c r="C43" s="158"/>
      <c r="D43" s="158"/>
      <c r="E43" s="158" t="str">
        <f>'実質公債費比率（分子）の構造'!L$51</f>
        <v>-</v>
      </c>
      <c r="F43" s="158"/>
      <c r="G43" s="158"/>
      <c r="H43" s="158" t="str">
        <f>'実質公債費比率（分子）の構造'!M$51</f>
        <v>-</v>
      </c>
      <c r="I43" s="158"/>
      <c r="J43" s="158"/>
      <c r="K43" s="158" t="str">
        <f>'実質公債費比率（分子）の構造'!N$51</f>
        <v>-</v>
      </c>
      <c r="L43" s="158"/>
      <c r="M43" s="158"/>
      <c r="N43" s="158" t="str">
        <f>'実質公債費比率（分子）の構造'!O$51</f>
        <v>-</v>
      </c>
      <c r="O43" s="158"/>
      <c r="P43" s="158"/>
    </row>
    <row r="44" spans="1:16">
      <c r="A44" s="158" t="s">
        <v>62</v>
      </c>
      <c r="B44" s="158" t="str">
        <f>'実質公債費比率（分子）の構造'!K$50</f>
        <v>-</v>
      </c>
      <c r="C44" s="158"/>
      <c r="D44" s="158"/>
      <c r="E44" s="158" t="str">
        <f>'実質公債費比率（分子）の構造'!L$50</f>
        <v>-</v>
      </c>
      <c r="F44" s="158"/>
      <c r="G44" s="158"/>
      <c r="H44" s="158" t="str">
        <f>'実質公債費比率（分子）の構造'!M$50</f>
        <v>-</v>
      </c>
      <c r="I44" s="158"/>
      <c r="J44" s="158"/>
      <c r="K44" s="158" t="str">
        <f>'実質公債費比率（分子）の構造'!N$50</f>
        <v>-</v>
      </c>
      <c r="L44" s="158"/>
      <c r="M44" s="158"/>
      <c r="N44" s="158" t="str">
        <f>'実質公債費比率（分子）の構造'!O$50</f>
        <v>-</v>
      </c>
      <c r="O44" s="158"/>
      <c r="P44" s="158"/>
    </row>
    <row r="45" spans="1:16">
      <c r="A45" s="158" t="s">
        <v>63</v>
      </c>
      <c r="B45" s="158">
        <f>'実質公債費比率（分子）の構造'!K$49</f>
        <v>147</v>
      </c>
      <c r="C45" s="158"/>
      <c r="D45" s="158"/>
      <c r="E45" s="158">
        <f>'実質公債費比率（分子）の構造'!L$49</f>
        <v>118</v>
      </c>
      <c r="F45" s="158"/>
      <c r="G45" s="158"/>
      <c r="H45" s="158">
        <f>'実質公債費比率（分子）の構造'!M$49</f>
        <v>120</v>
      </c>
      <c r="I45" s="158"/>
      <c r="J45" s="158"/>
      <c r="K45" s="158">
        <f>'実質公債費比率（分子）の構造'!N$49</f>
        <v>140</v>
      </c>
      <c r="L45" s="158"/>
      <c r="M45" s="158"/>
      <c r="N45" s="158">
        <f>'実質公債費比率（分子）の構造'!O$49</f>
        <v>140</v>
      </c>
      <c r="O45" s="158"/>
      <c r="P45" s="158"/>
    </row>
    <row r="46" spans="1:16">
      <c r="A46" s="158" t="s">
        <v>64</v>
      </c>
      <c r="B46" s="158">
        <f>'実質公債費比率（分子）の構造'!K$48</f>
        <v>97</v>
      </c>
      <c r="C46" s="158"/>
      <c r="D46" s="158"/>
      <c r="E46" s="158">
        <f>'実質公債費比率（分子）の構造'!L$48</f>
        <v>96</v>
      </c>
      <c r="F46" s="158"/>
      <c r="G46" s="158"/>
      <c r="H46" s="158">
        <f>'実質公債費比率（分子）の構造'!M$48</f>
        <v>78</v>
      </c>
      <c r="I46" s="158"/>
      <c r="J46" s="158"/>
      <c r="K46" s="158">
        <f>'実質公債費比率（分子）の構造'!N$48</f>
        <v>92</v>
      </c>
      <c r="L46" s="158"/>
      <c r="M46" s="158"/>
      <c r="N46" s="158">
        <f>'実質公債費比率（分子）の構造'!O$48</f>
        <v>69</v>
      </c>
      <c r="O46" s="158"/>
      <c r="P46" s="158"/>
    </row>
    <row r="47" spans="1:16">
      <c r="A47" s="158" t="s">
        <v>12</v>
      </c>
      <c r="B47" s="158" t="str">
        <f>'実質公債費比率（分子）の構造'!K$47</f>
        <v>-</v>
      </c>
      <c r="C47" s="158"/>
      <c r="D47" s="158"/>
      <c r="E47" s="158" t="str">
        <f>'実質公債費比率（分子）の構造'!L$47</f>
        <v>-</v>
      </c>
      <c r="F47" s="158"/>
      <c r="G47" s="158"/>
      <c r="H47" s="158" t="str">
        <f>'実質公債費比率（分子）の構造'!M$47</f>
        <v>-</v>
      </c>
      <c r="I47" s="158"/>
      <c r="J47" s="158"/>
      <c r="K47" s="158" t="str">
        <f>'実質公債費比率（分子）の構造'!N$47</f>
        <v>-</v>
      </c>
      <c r="L47" s="158"/>
      <c r="M47" s="158"/>
      <c r="N47" s="158" t="str">
        <f>'実質公債費比率（分子）の構造'!O$47</f>
        <v>-</v>
      </c>
      <c r="O47" s="158"/>
      <c r="P47" s="158"/>
    </row>
    <row r="48" spans="1:16">
      <c r="A48" s="158" t="s">
        <v>65</v>
      </c>
      <c r="B48" s="158" t="str">
        <f>'実質公債費比率（分子）の構造'!K$46</f>
        <v>-</v>
      </c>
      <c r="C48" s="158"/>
      <c r="D48" s="158"/>
      <c r="E48" s="158" t="str">
        <f>'実質公債費比率（分子）の構造'!L$46</f>
        <v>-</v>
      </c>
      <c r="F48" s="158"/>
      <c r="G48" s="158"/>
      <c r="H48" s="158" t="str">
        <f>'実質公債費比率（分子）の構造'!M$46</f>
        <v>-</v>
      </c>
      <c r="I48" s="158"/>
      <c r="J48" s="158"/>
      <c r="K48" s="158" t="str">
        <f>'実質公債費比率（分子）の構造'!N$46</f>
        <v>-</v>
      </c>
      <c r="L48" s="158"/>
      <c r="M48" s="158"/>
      <c r="N48" s="158" t="str">
        <f>'実質公債費比率（分子）の構造'!O$46</f>
        <v>-</v>
      </c>
      <c r="O48" s="158"/>
      <c r="P48" s="158"/>
    </row>
    <row r="49" spans="1:16">
      <c r="A49" s="158" t="s">
        <v>66</v>
      </c>
      <c r="B49" s="158">
        <f>'実質公債費比率（分子）の構造'!K$45</f>
        <v>2443</v>
      </c>
      <c r="C49" s="158"/>
      <c r="D49" s="158"/>
      <c r="E49" s="158">
        <f>'実質公債費比率（分子）の構造'!L$45</f>
        <v>2557</v>
      </c>
      <c r="F49" s="158"/>
      <c r="G49" s="158"/>
      <c r="H49" s="158">
        <f>'実質公債費比率（分子）の構造'!M$45</f>
        <v>2465</v>
      </c>
      <c r="I49" s="158"/>
      <c r="J49" s="158"/>
      <c r="K49" s="158">
        <f>'実質公債費比率（分子）の構造'!N$45</f>
        <v>2367</v>
      </c>
      <c r="L49" s="158"/>
      <c r="M49" s="158"/>
      <c r="N49" s="158">
        <f>'実質公債費比率（分子）の構造'!O$45</f>
        <v>2466</v>
      </c>
      <c r="O49" s="158"/>
      <c r="P49" s="158"/>
    </row>
    <row r="50" spans="1:16">
      <c r="A50" s="158" t="s">
        <v>67</v>
      </c>
      <c r="B50" s="158" t="e">
        <f>NA()</f>
        <v>#N/A</v>
      </c>
      <c r="C50" s="158">
        <f>IF(ISNUMBER('実質公債費比率（分子）の構造'!K$53),'実質公債費比率（分子）の構造'!K$53,NA())</f>
        <v>553</v>
      </c>
      <c r="D50" s="158" t="e">
        <f>NA()</f>
        <v>#N/A</v>
      </c>
      <c r="E50" s="158" t="e">
        <f>NA()</f>
        <v>#N/A</v>
      </c>
      <c r="F50" s="158">
        <f>IF(ISNUMBER('実質公債費比率（分子）の構造'!L$53),'実質公債費比率（分子）の構造'!L$53,NA())</f>
        <v>566</v>
      </c>
      <c r="G50" s="158" t="e">
        <f>NA()</f>
        <v>#N/A</v>
      </c>
      <c r="H50" s="158" t="e">
        <f>NA()</f>
        <v>#N/A</v>
      </c>
      <c r="I50" s="158">
        <f>IF(ISNUMBER('実質公債費比率（分子）の構造'!M$53),'実質公債費比率（分子）の構造'!M$53,NA())</f>
        <v>493</v>
      </c>
      <c r="J50" s="158" t="e">
        <f>NA()</f>
        <v>#N/A</v>
      </c>
      <c r="K50" s="158" t="e">
        <f>NA()</f>
        <v>#N/A</v>
      </c>
      <c r="L50" s="158">
        <f>IF(ISNUMBER('実質公債費比率（分子）の構造'!N$53),'実質公債費比率（分子）の構造'!N$53,NA())</f>
        <v>417</v>
      </c>
      <c r="M50" s="158" t="e">
        <f>NA()</f>
        <v>#N/A</v>
      </c>
      <c r="N50" s="158" t="e">
        <f>NA()</f>
        <v>#N/A</v>
      </c>
      <c r="O50" s="158">
        <f>IF(ISNUMBER('実質公債費比率（分子）の構造'!O$53),'実質公債費比率（分子）の構造'!O$53,NA())</f>
        <v>577</v>
      </c>
      <c r="P50" s="158" t="e">
        <f>NA()</f>
        <v>#N/A</v>
      </c>
    </row>
    <row r="53" spans="1:16">
      <c r="A53" s="130" t="s">
        <v>68</v>
      </c>
    </row>
    <row r="54" spans="1:16">
      <c r="A54" s="157"/>
      <c r="B54" s="157" t="str">
        <f>'将来負担比率（分子）の構造'!I$40</f>
        <v>R02</v>
      </c>
      <c r="C54" s="157"/>
      <c r="D54" s="157"/>
      <c r="E54" s="157" t="str">
        <f>'将来負担比率（分子）の構造'!J$40</f>
        <v>R03</v>
      </c>
      <c r="F54" s="157"/>
      <c r="G54" s="157"/>
      <c r="H54" s="157" t="str">
        <f>'将来負担比率（分子）の構造'!K$40</f>
        <v>R04</v>
      </c>
      <c r="I54" s="157"/>
      <c r="J54" s="157"/>
      <c r="K54" s="157" t="str">
        <f>'将来負担比率（分子）の構造'!L$40</f>
        <v>R05</v>
      </c>
      <c r="L54" s="157"/>
      <c r="M54" s="157"/>
      <c r="N54" s="157" t="str">
        <f>'将来負担比率（分子）の構造'!M$40</f>
        <v>R06</v>
      </c>
      <c r="O54" s="157"/>
      <c r="P54" s="157"/>
    </row>
    <row r="55" spans="1:16">
      <c r="A55" s="157"/>
      <c r="B55" s="157" t="s">
        <v>69</v>
      </c>
      <c r="C55" s="157"/>
      <c r="D55" s="157" t="s">
        <v>70</v>
      </c>
      <c r="E55" s="157" t="s">
        <v>69</v>
      </c>
      <c r="F55" s="157"/>
      <c r="G55" s="157" t="s">
        <v>70</v>
      </c>
      <c r="H55" s="157" t="s">
        <v>69</v>
      </c>
      <c r="I55" s="157"/>
      <c r="J55" s="157" t="s">
        <v>70</v>
      </c>
      <c r="K55" s="157" t="s">
        <v>69</v>
      </c>
      <c r="L55" s="157"/>
      <c r="M55" s="157" t="s">
        <v>70</v>
      </c>
      <c r="N55" s="157" t="s">
        <v>69</v>
      </c>
      <c r="O55" s="157"/>
      <c r="P55" s="157" t="s">
        <v>70</v>
      </c>
    </row>
    <row r="56" spans="1:16">
      <c r="A56" s="157" t="s">
        <v>43</v>
      </c>
      <c r="B56" s="157"/>
      <c r="C56" s="157"/>
      <c r="D56" s="157">
        <f>'将来負担比率（分子）の構造'!I$52</f>
        <v>20549</v>
      </c>
      <c r="E56" s="157"/>
      <c r="F56" s="157"/>
      <c r="G56" s="157">
        <f>'将来負担比率（分子）の構造'!J$52</f>
        <v>20395</v>
      </c>
      <c r="H56" s="157"/>
      <c r="I56" s="157"/>
      <c r="J56" s="157">
        <f>'将来負担比率（分子）の構造'!K$52</f>
        <v>21246</v>
      </c>
      <c r="K56" s="157"/>
      <c r="L56" s="157"/>
      <c r="M56" s="157">
        <f>'将来負担比率（分子）の構造'!L$52</f>
        <v>20453</v>
      </c>
      <c r="N56" s="157"/>
      <c r="O56" s="157"/>
      <c r="P56" s="157">
        <f>'将来負担比率（分子）の構造'!M$52</f>
        <v>19398</v>
      </c>
    </row>
    <row r="57" spans="1:16">
      <c r="A57" s="157" t="s">
        <v>42</v>
      </c>
      <c r="B57" s="157"/>
      <c r="C57" s="157"/>
      <c r="D57" s="157">
        <f>'将来負担比率（分子）の構造'!I$51</f>
        <v>3740</v>
      </c>
      <c r="E57" s="157"/>
      <c r="F57" s="157"/>
      <c r="G57" s="157">
        <f>'将来負担比率（分子）の構造'!J$51</f>
        <v>2995</v>
      </c>
      <c r="H57" s="157"/>
      <c r="I57" s="157"/>
      <c r="J57" s="157">
        <f>'将来負担比率（分子）の構造'!K$51</f>
        <v>3009</v>
      </c>
      <c r="K57" s="157"/>
      <c r="L57" s="157"/>
      <c r="M57" s="157">
        <f>'将来負担比率（分子）の構造'!L$51</f>
        <v>2663</v>
      </c>
      <c r="N57" s="157"/>
      <c r="O57" s="157"/>
      <c r="P57" s="157">
        <f>'将来負担比率（分子）の構造'!M$51</f>
        <v>2726</v>
      </c>
    </row>
    <row r="58" spans="1:16">
      <c r="A58" s="157" t="s">
        <v>41</v>
      </c>
      <c r="B58" s="157"/>
      <c r="C58" s="157"/>
      <c r="D58" s="157">
        <f>'将来負担比率（分子）の構造'!I$50</f>
        <v>6899</v>
      </c>
      <c r="E58" s="157"/>
      <c r="F58" s="157"/>
      <c r="G58" s="157">
        <f>'将来負担比率（分子）の構造'!J$50</f>
        <v>8063</v>
      </c>
      <c r="H58" s="157"/>
      <c r="I58" s="157"/>
      <c r="J58" s="157">
        <f>'将来負担比率（分子）の構造'!K$50</f>
        <v>7013</v>
      </c>
      <c r="K58" s="157"/>
      <c r="L58" s="157"/>
      <c r="M58" s="157">
        <f>'将来負担比率（分子）の構造'!L$50</f>
        <v>6498</v>
      </c>
      <c r="N58" s="157"/>
      <c r="O58" s="157"/>
      <c r="P58" s="157">
        <f>'将来負担比率（分子）の構造'!M$50</f>
        <v>6085</v>
      </c>
    </row>
    <row r="59" spans="1:16">
      <c r="A59" s="157" t="s">
        <v>39</v>
      </c>
      <c r="B59" s="157" t="str">
        <f>'将来負担比率（分子）の構造'!I$49</f>
        <v>-</v>
      </c>
      <c r="C59" s="157"/>
      <c r="D59" s="157"/>
      <c r="E59" s="157" t="str">
        <f>'将来負担比率（分子）の構造'!J$49</f>
        <v>-</v>
      </c>
      <c r="F59" s="157"/>
      <c r="G59" s="157"/>
      <c r="H59" s="157" t="str">
        <f>'将来負担比率（分子）の構造'!K$49</f>
        <v>-</v>
      </c>
      <c r="I59" s="157"/>
      <c r="J59" s="157"/>
      <c r="K59" s="157" t="str">
        <f>'将来負担比率（分子）の構造'!L$49</f>
        <v>-</v>
      </c>
      <c r="L59" s="157"/>
      <c r="M59" s="157"/>
      <c r="N59" s="157" t="str">
        <f>'将来負担比率（分子）の構造'!M$49</f>
        <v>-</v>
      </c>
      <c r="O59" s="157"/>
      <c r="P59" s="157"/>
    </row>
    <row r="60" spans="1:16">
      <c r="A60" s="157" t="s">
        <v>38</v>
      </c>
      <c r="B60" s="157" t="str">
        <f>'将来負担比率（分子）の構造'!I$48</f>
        <v>-</v>
      </c>
      <c r="C60" s="157"/>
      <c r="D60" s="157"/>
      <c r="E60" s="157" t="str">
        <f>'将来負担比率（分子）の構造'!J$48</f>
        <v>-</v>
      </c>
      <c r="F60" s="157"/>
      <c r="G60" s="157"/>
      <c r="H60" s="157" t="str">
        <f>'将来負担比率（分子）の構造'!K$48</f>
        <v>-</v>
      </c>
      <c r="I60" s="157"/>
      <c r="J60" s="157"/>
      <c r="K60" s="157" t="str">
        <f>'将来負担比率（分子）の構造'!L$48</f>
        <v>-</v>
      </c>
      <c r="L60" s="157"/>
      <c r="M60" s="157"/>
      <c r="N60" s="157" t="str">
        <f>'将来負担比率（分子）の構造'!M$48</f>
        <v>-</v>
      </c>
      <c r="O60" s="157"/>
      <c r="P60" s="157"/>
    </row>
    <row r="61" spans="1:16">
      <c r="A61" s="157" t="s">
        <v>36</v>
      </c>
      <c r="B61" s="157" t="str">
        <f>'将来負担比率（分子）の構造'!I$46</f>
        <v>-</v>
      </c>
      <c r="C61" s="157"/>
      <c r="D61" s="157"/>
      <c r="E61" s="157" t="str">
        <f>'将来負担比率（分子）の構造'!J$46</f>
        <v>-</v>
      </c>
      <c r="F61" s="157"/>
      <c r="G61" s="157"/>
      <c r="H61" s="157" t="str">
        <f>'将来負担比率（分子）の構造'!K$46</f>
        <v>-</v>
      </c>
      <c r="I61" s="157"/>
      <c r="J61" s="157"/>
      <c r="K61" s="157" t="str">
        <f>'将来負担比率（分子）の構造'!L$46</f>
        <v>-</v>
      </c>
      <c r="L61" s="157"/>
      <c r="M61" s="157"/>
      <c r="N61" s="157" t="str">
        <f>'将来負担比率（分子）の構造'!M$46</f>
        <v>-</v>
      </c>
      <c r="O61" s="157"/>
      <c r="P61" s="157"/>
    </row>
    <row r="62" spans="1:16">
      <c r="A62" s="157" t="s">
        <v>35</v>
      </c>
      <c r="B62" s="157">
        <f>'将来負担比率（分子）の構造'!I$45</f>
        <v>2763</v>
      </c>
      <c r="C62" s="157"/>
      <c r="D62" s="157"/>
      <c r="E62" s="157">
        <f>'将来負担比率（分子）の構造'!J$45</f>
        <v>2810</v>
      </c>
      <c r="F62" s="157"/>
      <c r="G62" s="157"/>
      <c r="H62" s="157">
        <f>'将来負担比率（分子）の構造'!K$45</f>
        <v>2742</v>
      </c>
      <c r="I62" s="157"/>
      <c r="J62" s="157"/>
      <c r="K62" s="157">
        <f>'将来負担比率（分子）の構造'!L$45</f>
        <v>2931</v>
      </c>
      <c r="L62" s="157"/>
      <c r="M62" s="157"/>
      <c r="N62" s="157">
        <f>'将来負担比率（分子）の構造'!M$45</f>
        <v>3014</v>
      </c>
      <c r="O62" s="157"/>
      <c r="P62" s="157"/>
    </row>
    <row r="63" spans="1:16">
      <c r="A63" s="157" t="s">
        <v>34</v>
      </c>
      <c r="B63" s="157">
        <f>'将来負担比率（分子）の構造'!I$44</f>
        <v>1348</v>
      </c>
      <c r="C63" s="157"/>
      <c r="D63" s="157"/>
      <c r="E63" s="157">
        <f>'将来負担比率（分子）の構造'!J$44</f>
        <v>1288</v>
      </c>
      <c r="F63" s="157"/>
      <c r="G63" s="157"/>
      <c r="H63" s="157">
        <f>'将来負担比率（分子）の構造'!K$44</f>
        <v>1897</v>
      </c>
      <c r="I63" s="157"/>
      <c r="J63" s="157"/>
      <c r="K63" s="157">
        <f>'将来負担比率（分子）の構造'!L$44</f>
        <v>1989</v>
      </c>
      <c r="L63" s="157"/>
      <c r="M63" s="157"/>
      <c r="N63" s="157">
        <f>'将来負担比率（分子）の構造'!M$44</f>
        <v>1945</v>
      </c>
      <c r="O63" s="157"/>
      <c r="P63" s="157"/>
    </row>
    <row r="64" spans="1:16">
      <c r="A64" s="157" t="s">
        <v>33</v>
      </c>
      <c r="B64" s="157">
        <f>'将来負担比率（分子）の構造'!I$43</f>
        <v>406</v>
      </c>
      <c r="C64" s="157"/>
      <c r="D64" s="157"/>
      <c r="E64" s="157">
        <f>'将来負担比率（分子）の構造'!J$43</f>
        <v>341</v>
      </c>
      <c r="F64" s="157"/>
      <c r="G64" s="157"/>
      <c r="H64" s="157">
        <f>'将来負担比率（分子）の構造'!K$43</f>
        <v>274</v>
      </c>
      <c r="I64" s="157"/>
      <c r="J64" s="157"/>
      <c r="K64" s="157">
        <f>'将来負担比率（分子）の構造'!L$43</f>
        <v>212</v>
      </c>
      <c r="L64" s="157"/>
      <c r="M64" s="157"/>
      <c r="N64" s="157">
        <f>'将来負担比率（分子）の構造'!M$43</f>
        <v>409</v>
      </c>
      <c r="O64" s="157"/>
      <c r="P64" s="157"/>
    </row>
    <row r="65" spans="1:16">
      <c r="A65" s="157" t="s">
        <v>32</v>
      </c>
      <c r="B65" s="157" t="str">
        <f>'将来負担比率（分子）の構造'!I$42</f>
        <v>-</v>
      </c>
      <c r="C65" s="157"/>
      <c r="D65" s="157"/>
      <c r="E65" s="157">
        <f>'将来負担比率（分子）の構造'!J$42</f>
        <v>17</v>
      </c>
      <c r="F65" s="157"/>
      <c r="G65" s="157"/>
      <c r="H65" s="157" t="str">
        <f>'将来負担比率（分子）の構造'!K$42</f>
        <v>-</v>
      </c>
      <c r="I65" s="157"/>
      <c r="J65" s="157"/>
      <c r="K65" s="157" t="str">
        <f>'将来負担比率（分子）の構造'!L$42</f>
        <v>-</v>
      </c>
      <c r="L65" s="157"/>
      <c r="M65" s="157"/>
      <c r="N65" s="157" t="str">
        <f>'将来負担比率（分子）の構造'!M$42</f>
        <v>-</v>
      </c>
      <c r="O65" s="157"/>
      <c r="P65" s="157"/>
    </row>
    <row r="66" spans="1:16">
      <c r="A66" s="157" t="s">
        <v>31</v>
      </c>
      <c r="B66" s="157">
        <f>'将来負担比率（分子）の構造'!I$41</f>
        <v>27113</v>
      </c>
      <c r="C66" s="157"/>
      <c r="D66" s="157"/>
      <c r="E66" s="157">
        <f>'将来負担比率（分子）の構造'!J$41</f>
        <v>26293</v>
      </c>
      <c r="F66" s="157"/>
      <c r="G66" s="157"/>
      <c r="H66" s="157">
        <f>'将来負担比率（分子）の構造'!K$41</f>
        <v>28635</v>
      </c>
      <c r="I66" s="157"/>
      <c r="J66" s="157"/>
      <c r="K66" s="157">
        <f>'将来負担比率（分子）の構造'!L$41</f>
        <v>27778</v>
      </c>
      <c r="L66" s="157"/>
      <c r="M66" s="157"/>
      <c r="N66" s="157">
        <f>'将来負担比率（分子）の構造'!M$41</f>
        <v>26149</v>
      </c>
      <c r="O66" s="157"/>
      <c r="P66" s="157"/>
    </row>
    <row r="67" spans="1:16">
      <c r="A67" s="157" t="s">
        <v>71</v>
      </c>
      <c r="B67" s="157" t="e">
        <f>NA()</f>
        <v>#N/A</v>
      </c>
      <c r="C67" s="157">
        <f>IF(ISNUMBER('将来負担比率（分子）の構造'!I$53), IF('将来負担比率（分子）の構造'!I$53 &lt; 0, 0, '将来負担比率（分子）の構造'!I$53), NA())</f>
        <v>442</v>
      </c>
      <c r="D67" s="157" t="e">
        <f>NA()</f>
        <v>#N/A</v>
      </c>
      <c r="E67" s="157" t="e">
        <f>NA()</f>
        <v>#N/A</v>
      </c>
      <c r="F67" s="157">
        <f>IF(ISNUMBER('将来負担比率（分子）の構造'!J$53), IF('将来負担比率（分子）の構造'!J$53 &lt; 0, 0, '将来負担比率（分子）の構造'!J$53), NA())</f>
        <v>0</v>
      </c>
      <c r="G67" s="157" t="e">
        <f>NA()</f>
        <v>#N/A</v>
      </c>
      <c r="H67" s="157" t="e">
        <f>NA()</f>
        <v>#N/A</v>
      </c>
      <c r="I67" s="157">
        <f>IF(ISNUMBER('将来負担比率（分子）の構造'!K$53), IF('将来負担比率（分子）の構造'!K$53 &lt; 0, 0, '将来負担比率（分子）の構造'!K$53), NA())</f>
        <v>2281</v>
      </c>
      <c r="J67" s="157" t="e">
        <f>NA()</f>
        <v>#N/A</v>
      </c>
      <c r="K67" s="157" t="e">
        <f>NA()</f>
        <v>#N/A</v>
      </c>
      <c r="L67" s="157">
        <f>IF(ISNUMBER('将来負担比率（分子）の構造'!L$53), IF('将来負担比率（分子）の構造'!L$53 &lt; 0, 0, '将来負担比率（分子）の構造'!L$53), NA())</f>
        <v>3296</v>
      </c>
      <c r="M67" s="157" t="e">
        <f>NA()</f>
        <v>#N/A</v>
      </c>
      <c r="N67" s="157" t="e">
        <f>NA()</f>
        <v>#N/A</v>
      </c>
      <c r="O67" s="157">
        <f>IF(ISNUMBER('将来負担比率（分子）の構造'!M$53), IF('将来負担比率（分子）の構造'!M$53 &lt; 0, 0, '将来負担比率（分子）の構造'!M$53), NA())</f>
        <v>3308</v>
      </c>
      <c r="P67" s="157" t="e">
        <f>NA()</f>
        <v>#N/A</v>
      </c>
    </row>
    <row r="70" spans="1:16">
      <c r="A70" s="159" t="s">
        <v>72</v>
      </c>
      <c r="B70" s="159"/>
      <c r="C70" s="159"/>
      <c r="D70" s="159"/>
      <c r="E70" s="159"/>
      <c r="F70" s="159"/>
    </row>
    <row r="71" spans="1:16">
      <c r="A71" s="160"/>
      <c r="B71" s="160" t="str">
        <f>基金残高に係る経年分析!F54</f>
        <v>R04</v>
      </c>
      <c r="C71" s="160" t="str">
        <f>基金残高に係る経年分析!G54</f>
        <v>R05</v>
      </c>
      <c r="D71" s="160" t="str">
        <f>基金残高に係る経年分析!H54</f>
        <v>R06</v>
      </c>
    </row>
    <row r="72" spans="1:16">
      <c r="A72" s="160" t="s">
        <v>73</v>
      </c>
      <c r="B72" s="161">
        <f>基金残高に係る経年分析!F55</f>
        <v>2103</v>
      </c>
      <c r="C72" s="161">
        <f>基金残高に係る経年分析!G55</f>
        <v>2226</v>
      </c>
      <c r="D72" s="161">
        <f>基金残高に係る経年分析!H55</f>
        <v>2126</v>
      </c>
    </row>
    <row r="73" spans="1:16">
      <c r="A73" s="160" t="s">
        <v>74</v>
      </c>
      <c r="B73" s="161">
        <f>基金残高に係る経年分析!F56</f>
        <v>695</v>
      </c>
      <c r="C73" s="161">
        <f>基金残高に係る経年分析!G56</f>
        <v>832</v>
      </c>
      <c r="D73" s="161">
        <f>基金残高に係る経年分析!H56</f>
        <v>800</v>
      </c>
    </row>
    <row r="74" spans="1:16">
      <c r="A74" s="160" t="s">
        <v>75</v>
      </c>
      <c r="B74" s="161">
        <f>基金残高に係る経年分析!F57</f>
        <v>4214</v>
      </c>
      <c r="C74" s="161">
        <f>基金残高に係る経年分析!G57</f>
        <v>3439</v>
      </c>
      <c r="D74" s="161">
        <f>基金残高に係る経年分析!H57</f>
        <v>3159</v>
      </c>
    </row>
  </sheetData>
  <sheetProtection algorithmName="SHA-512" hashValue="ZIUs9JIEOmA6Zf/9rXrPn5X6i20fLFrR2cJyKBioLtFYnnecaAYBNmBOGM2uqhX1vSHRhwgeFFeaThfkRnApbw==" saltValue="TRfskS3m+fWePRlLkg1usw==" spinCount="100000" sheet="1" objects="1" scenarios="1"/>
  <phoneticPr fontId="2"/>
  <pageMargins left="0.78700000000000003" right="0.78700000000000003" top="0.98399999999999999" bottom="0.98399999999999999" header="0.51200000000000001" footer="0.51200000000000001"/>
  <pageSetup paperSize="9" orientation="portrait"/>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tabSelected="1" workbookViewId="0">
      <selection activeCell="U37" sqref="U37:V37"/>
    </sheetView>
  </sheetViews>
  <sheetFormatPr defaultColWidth="0" defaultRowHeight="11.25" customHeight="1" zeroHeight="1"/>
  <cols>
    <col min="1" max="1" width="1.625" style="196" customWidth="1"/>
    <col min="2" max="2" width="2.375" style="196" customWidth="1"/>
    <col min="3" max="16" width="2.625" style="196" customWidth="1"/>
    <col min="17" max="17" width="2.375" style="196" customWidth="1"/>
    <col min="18" max="95" width="1.625" style="196" customWidth="1"/>
    <col min="96" max="133" width="1.625" style="208" customWidth="1"/>
    <col min="134" max="143" width="1.625" style="196" customWidth="1"/>
    <col min="144" max="16384" width="0" style="196" hidden="1"/>
  </cols>
  <sheetData>
    <row r="1" spans="2:143" ht="22.5" customHeight="1" thickBot="1">
      <c r="B1" s="194"/>
      <c r="C1" s="195"/>
      <c r="D1" s="195"/>
      <c r="E1" s="195"/>
      <c r="F1" s="195"/>
      <c r="G1" s="195"/>
      <c r="H1" s="195"/>
      <c r="I1" s="195"/>
      <c r="J1" s="195"/>
      <c r="K1" s="195"/>
      <c r="L1" s="195"/>
      <c r="M1" s="195"/>
      <c r="N1" s="195"/>
      <c r="O1" s="195"/>
      <c r="P1" s="195"/>
      <c r="Q1" s="195"/>
      <c r="R1" s="195"/>
      <c r="S1" s="195"/>
      <c r="T1" s="195"/>
      <c r="U1" s="195"/>
      <c r="V1" s="195"/>
      <c r="W1" s="195"/>
      <c r="X1" s="195"/>
      <c r="Y1" s="195"/>
      <c r="Z1" s="195"/>
      <c r="AA1" s="195"/>
      <c r="AB1" s="195"/>
      <c r="AC1" s="195"/>
      <c r="AD1" s="195"/>
      <c r="AE1" s="195"/>
      <c r="AF1" s="195"/>
      <c r="AG1" s="195"/>
      <c r="AH1" s="195"/>
      <c r="AI1" s="195"/>
      <c r="AJ1" s="195"/>
      <c r="AK1" s="195"/>
      <c r="AL1" s="195"/>
      <c r="AM1" s="195"/>
      <c r="AN1" s="195"/>
      <c r="AO1" s="195"/>
      <c r="AP1" s="195"/>
      <c r="AQ1" s="195"/>
      <c r="AR1" s="195"/>
      <c r="AS1" s="195"/>
      <c r="AT1" s="195"/>
      <c r="AU1" s="195"/>
      <c r="AV1" s="195"/>
      <c r="AW1" s="195"/>
      <c r="AX1" s="195"/>
      <c r="AY1" s="195"/>
      <c r="AZ1" s="195"/>
      <c r="BA1" s="195"/>
      <c r="BB1" s="195"/>
      <c r="BC1" s="195"/>
      <c r="BD1" s="195"/>
      <c r="BE1" s="195"/>
      <c r="BF1" s="195"/>
      <c r="BG1" s="195"/>
      <c r="BH1" s="195"/>
      <c r="BI1" s="195"/>
      <c r="BJ1" s="195"/>
      <c r="BK1" s="195"/>
      <c r="BL1" s="195"/>
      <c r="BM1" s="195"/>
      <c r="BN1" s="195"/>
      <c r="BO1" s="195"/>
      <c r="BP1" s="195"/>
      <c r="BQ1" s="195"/>
      <c r="BR1" s="195"/>
      <c r="BS1" s="195"/>
      <c r="BT1" s="195"/>
      <c r="BU1" s="195"/>
      <c r="BV1" s="195"/>
      <c r="BW1" s="195"/>
      <c r="BX1" s="195"/>
      <c r="BY1" s="195"/>
      <c r="BZ1" s="195"/>
      <c r="CA1" s="195"/>
      <c r="CB1" s="195"/>
      <c r="CC1" s="195"/>
      <c r="CD1" s="195"/>
      <c r="CE1" s="195"/>
      <c r="CF1" s="195"/>
      <c r="CG1" s="195"/>
      <c r="CH1" s="195"/>
      <c r="CI1" s="195"/>
      <c r="CJ1" s="195"/>
      <c r="CK1" s="195"/>
      <c r="CL1" s="195"/>
      <c r="CM1" s="195"/>
      <c r="CN1" s="195"/>
      <c r="CO1" s="195"/>
      <c r="CP1" s="195"/>
      <c r="CQ1" s="195"/>
      <c r="CR1" s="195"/>
      <c r="CS1" s="195"/>
      <c r="CT1" s="195"/>
      <c r="CU1" s="195"/>
      <c r="CV1" s="195"/>
      <c r="CW1" s="195"/>
      <c r="CX1" s="195"/>
      <c r="CY1" s="195"/>
      <c r="CZ1" s="195"/>
      <c r="DA1" s="195"/>
      <c r="DB1" s="195"/>
      <c r="DC1" s="195"/>
      <c r="DD1" s="195"/>
      <c r="DE1" s="195"/>
      <c r="DF1" s="195"/>
      <c r="DG1" s="195"/>
      <c r="DH1" s="589" t="s">
        <v>202</v>
      </c>
      <c r="DI1" s="590"/>
      <c r="DJ1" s="590"/>
      <c r="DK1" s="590"/>
      <c r="DL1" s="590"/>
      <c r="DM1" s="590"/>
      <c r="DN1" s="591"/>
      <c r="DO1" s="196"/>
      <c r="DP1" s="589" t="s">
        <v>203</v>
      </c>
      <c r="DQ1" s="590"/>
      <c r="DR1" s="590"/>
      <c r="DS1" s="590"/>
      <c r="DT1" s="590"/>
      <c r="DU1" s="590"/>
      <c r="DV1" s="590"/>
      <c r="DW1" s="590"/>
      <c r="DX1" s="590"/>
      <c r="DY1" s="590"/>
      <c r="DZ1" s="590"/>
      <c r="EA1" s="590"/>
      <c r="EB1" s="590"/>
      <c r="EC1" s="591"/>
      <c r="ED1" s="195"/>
      <c r="EE1" s="195"/>
      <c r="EF1" s="195"/>
      <c r="EG1" s="195"/>
      <c r="EH1" s="195"/>
      <c r="EI1" s="195"/>
      <c r="EJ1" s="195"/>
      <c r="EK1" s="195"/>
      <c r="EL1" s="195"/>
      <c r="EM1" s="195"/>
    </row>
    <row r="2" spans="2:143" ht="22.5" customHeight="1">
      <c r="B2" s="197" t="s">
        <v>204</v>
      </c>
      <c r="R2" s="198"/>
      <c r="S2" s="198"/>
      <c r="T2" s="198"/>
      <c r="U2" s="198"/>
      <c r="V2" s="198"/>
      <c r="W2" s="198"/>
      <c r="X2" s="198"/>
      <c r="Y2" s="198"/>
      <c r="Z2" s="198"/>
      <c r="AA2" s="198"/>
      <c r="AB2" s="198"/>
      <c r="AC2" s="198"/>
      <c r="AE2" s="199"/>
      <c r="AF2" s="199"/>
      <c r="AG2" s="199"/>
      <c r="AH2" s="199"/>
      <c r="AI2" s="199"/>
      <c r="AJ2" s="198"/>
      <c r="AK2" s="198"/>
      <c r="AL2" s="198"/>
      <c r="AM2" s="198"/>
      <c r="AN2" s="198"/>
      <c r="AO2" s="198"/>
      <c r="AP2" s="198"/>
      <c r="CD2" s="195"/>
      <c r="CE2" s="195"/>
      <c r="CF2" s="195"/>
      <c r="CG2" s="195"/>
      <c r="CH2" s="195"/>
      <c r="CI2" s="195"/>
      <c r="CJ2" s="195"/>
      <c r="CK2" s="195"/>
      <c r="CL2" s="195"/>
      <c r="CM2" s="195"/>
      <c r="CN2" s="195"/>
      <c r="CO2" s="195"/>
      <c r="CP2" s="195"/>
      <c r="CQ2" s="195"/>
      <c r="CR2" s="195"/>
      <c r="CS2" s="195"/>
      <c r="CT2" s="195"/>
      <c r="CU2" s="195"/>
      <c r="CV2" s="195"/>
      <c r="CW2" s="195"/>
      <c r="CX2" s="195"/>
      <c r="CY2" s="195"/>
      <c r="CZ2" s="195"/>
      <c r="DA2" s="195"/>
      <c r="DB2" s="195"/>
      <c r="DC2" s="195"/>
      <c r="DD2" s="195"/>
      <c r="DE2" s="195"/>
      <c r="DF2" s="195"/>
      <c r="DG2" s="195"/>
      <c r="DH2" s="195"/>
      <c r="DI2" s="195"/>
      <c r="DJ2" s="195"/>
      <c r="DK2" s="195"/>
      <c r="DL2" s="195"/>
      <c r="DM2" s="195"/>
      <c r="DN2" s="195"/>
      <c r="DO2" s="195"/>
      <c r="DP2" s="195"/>
      <c r="DQ2" s="195"/>
      <c r="DR2" s="195"/>
      <c r="DS2" s="195"/>
      <c r="DT2" s="195"/>
      <c r="DU2" s="195"/>
      <c r="DV2" s="195"/>
      <c r="DW2" s="195"/>
      <c r="DX2" s="195"/>
      <c r="DY2" s="195"/>
      <c r="DZ2" s="195"/>
      <c r="EA2" s="195"/>
      <c r="EB2" s="195"/>
      <c r="EC2" s="195"/>
    </row>
    <row r="3" spans="2:143" ht="11.25" customHeight="1">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c r="B5" s="596" t="s">
        <v>215</v>
      </c>
      <c r="C5" s="597"/>
      <c r="D5" s="597"/>
      <c r="E5" s="597"/>
      <c r="F5" s="597"/>
      <c r="G5" s="597"/>
      <c r="H5" s="597"/>
      <c r="I5" s="597"/>
      <c r="J5" s="597"/>
      <c r="K5" s="597"/>
      <c r="L5" s="597"/>
      <c r="M5" s="597"/>
      <c r="N5" s="597"/>
      <c r="O5" s="597"/>
      <c r="P5" s="597"/>
      <c r="Q5" s="598"/>
      <c r="R5" s="599">
        <v>9764744</v>
      </c>
      <c r="S5" s="600"/>
      <c r="T5" s="600"/>
      <c r="U5" s="600"/>
      <c r="V5" s="600"/>
      <c r="W5" s="600"/>
      <c r="X5" s="600"/>
      <c r="Y5" s="601"/>
      <c r="Z5" s="602">
        <v>32</v>
      </c>
      <c r="AA5" s="602"/>
      <c r="AB5" s="602"/>
      <c r="AC5" s="602"/>
      <c r="AD5" s="603">
        <v>8926572</v>
      </c>
      <c r="AE5" s="603"/>
      <c r="AF5" s="603"/>
      <c r="AG5" s="603"/>
      <c r="AH5" s="603"/>
      <c r="AI5" s="603"/>
      <c r="AJ5" s="603"/>
      <c r="AK5" s="603"/>
      <c r="AL5" s="604">
        <v>53.5</v>
      </c>
      <c r="AM5" s="605"/>
      <c r="AN5" s="605"/>
      <c r="AO5" s="606"/>
      <c r="AP5" s="596" t="s">
        <v>216</v>
      </c>
      <c r="AQ5" s="597"/>
      <c r="AR5" s="597"/>
      <c r="AS5" s="597"/>
      <c r="AT5" s="597"/>
      <c r="AU5" s="597"/>
      <c r="AV5" s="597"/>
      <c r="AW5" s="597"/>
      <c r="AX5" s="597"/>
      <c r="AY5" s="597"/>
      <c r="AZ5" s="597"/>
      <c r="BA5" s="597"/>
      <c r="BB5" s="597"/>
      <c r="BC5" s="597"/>
      <c r="BD5" s="597"/>
      <c r="BE5" s="597"/>
      <c r="BF5" s="598"/>
      <c r="BG5" s="610">
        <v>8926572</v>
      </c>
      <c r="BH5" s="611"/>
      <c r="BI5" s="611"/>
      <c r="BJ5" s="611"/>
      <c r="BK5" s="611"/>
      <c r="BL5" s="611"/>
      <c r="BM5" s="611"/>
      <c r="BN5" s="612"/>
      <c r="BO5" s="613">
        <v>91.4</v>
      </c>
      <c r="BP5" s="613"/>
      <c r="BQ5" s="613"/>
      <c r="BR5" s="613"/>
      <c r="BS5" s="614">
        <v>126141</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c r="B6" s="607" t="s">
        <v>220</v>
      </c>
      <c r="C6" s="608"/>
      <c r="D6" s="608"/>
      <c r="E6" s="608"/>
      <c r="F6" s="608"/>
      <c r="G6" s="608"/>
      <c r="H6" s="608"/>
      <c r="I6" s="608"/>
      <c r="J6" s="608"/>
      <c r="K6" s="608"/>
      <c r="L6" s="608"/>
      <c r="M6" s="608"/>
      <c r="N6" s="608"/>
      <c r="O6" s="608"/>
      <c r="P6" s="608"/>
      <c r="Q6" s="609"/>
      <c r="R6" s="610">
        <v>150726</v>
      </c>
      <c r="S6" s="611"/>
      <c r="T6" s="611"/>
      <c r="U6" s="611"/>
      <c r="V6" s="611"/>
      <c r="W6" s="611"/>
      <c r="X6" s="611"/>
      <c r="Y6" s="612"/>
      <c r="Z6" s="613">
        <v>0.5</v>
      </c>
      <c r="AA6" s="613"/>
      <c r="AB6" s="613"/>
      <c r="AC6" s="613"/>
      <c r="AD6" s="614">
        <v>150726</v>
      </c>
      <c r="AE6" s="614"/>
      <c r="AF6" s="614"/>
      <c r="AG6" s="614"/>
      <c r="AH6" s="614"/>
      <c r="AI6" s="614"/>
      <c r="AJ6" s="614"/>
      <c r="AK6" s="614"/>
      <c r="AL6" s="615">
        <v>0.9</v>
      </c>
      <c r="AM6" s="616"/>
      <c r="AN6" s="616"/>
      <c r="AO6" s="617"/>
      <c r="AP6" s="607" t="s">
        <v>221</v>
      </c>
      <c r="AQ6" s="608"/>
      <c r="AR6" s="608"/>
      <c r="AS6" s="608"/>
      <c r="AT6" s="608"/>
      <c r="AU6" s="608"/>
      <c r="AV6" s="608"/>
      <c r="AW6" s="608"/>
      <c r="AX6" s="608"/>
      <c r="AY6" s="608"/>
      <c r="AZ6" s="608"/>
      <c r="BA6" s="608"/>
      <c r="BB6" s="608"/>
      <c r="BC6" s="608"/>
      <c r="BD6" s="608"/>
      <c r="BE6" s="608"/>
      <c r="BF6" s="609"/>
      <c r="BG6" s="610">
        <v>8926572</v>
      </c>
      <c r="BH6" s="611"/>
      <c r="BI6" s="611"/>
      <c r="BJ6" s="611"/>
      <c r="BK6" s="611"/>
      <c r="BL6" s="611"/>
      <c r="BM6" s="611"/>
      <c r="BN6" s="612"/>
      <c r="BO6" s="613">
        <v>91.4</v>
      </c>
      <c r="BP6" s="613"/>
      <c r="BQ6" s="613"/>
      <c r="BR6" s="613"/>
      <c r="BS6" s="614">
        <v>126141</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281541</v>
      </c>
      <c r="CS6" s="611"/>
      <c r="CT6" s="611"/>
      <c r="CU6" s="611"/>
      <c r="CV6" s="611"/>
      <c r="CW6" s="611"/>
      <c r="CX6" s="611"/>
      <c r="CY6" s="612"/>
      <c r="CZ6" s="604">
        <v>0.9</v>
      </c>
      <c r="DA6" s="605"/>
      <c r="DB6" s="605"/>
      <c r="DC6" s="621"/>
      <c r="DD6" s="619" t="s">
        <v>122</v>
      </c>
      <c r="DE6" s="611"/>
      <c r="DF6" s="611"/>
      <c r="DG6" s="611"/>
      <c r="DH6" s="611"/>
      <c r="DI6" s="611"/>
      <c r="DJ6" s="611"/>
      <c r="DK6" s="611"/>
      <c r="DL6" s="611"/>
      <c r="DM6" s="611"/>
      <c r="DN6" s="611"/>
      <c r="DO6" s="611"/>
      <c r="DP6" s="612"/>
      <c r="DQ6" s="619">
        <v>281381</v>
      </c>
      <c r="DR6" s="611"/>
      <c r="DS6" s="611"/>
      <c r="DT6" s="611"/>
      <c r="DU6" s="611"/>
      <c r="DV6" s="611"/>
      <c r="DW6" s="611"/>
      <c r="DX6" s="611"/>
      <c r="DY6" s="611"/>
      <c r="DZ6" s="611"/>
      <c r="EA6" s="611"/>
      <c r="EB6" s="611"/>
      <c r="EC6" s="620"/>
    </row>
    <row r="7" spans="2:143" ht="11.25" customHeight="1">
      <c r="B7" s="607" t="s">
        <v>223</v>
      </c>
      <c r="C7" s="608"/>
      <c r="D7" s="608"/>
      <c r="E7" s="608"/>
      <c r="F7" s="608"/>
      <c r="G7" s="608"/>
      <c r="H7" s="608"/>
      <c r="I7" s="608"/>
      <c r="J7" s="608"/>
      <c r="K7" s="608"/>
      <c r="L7" s="608"/>
      <c r="M7" s="608"/>
      <c r="N7" s="608"/>
      <c r="O7" s="608"/>
      <c r="P7" s="608"/>
      <c r="Q7" s="609"/>
      <c r="R7" s="610">
        <v>5300</v>
      </c>
      <c r="S7" s="611"/>
      <c r="T7" s="611"/>
      <c r="U7" s="611"/>
      <c r="V7" s="611"/>
      <c r="W7" s="611"/>
      <c r="X7" s="611"/>
      <c r="Y7" s="612"/>
      <c r="Z7" s="613">
        <v>0</v>
      </c>
      <c r="AA7" s="613"/>
      <c r="AB7" s="613"/>
      <c r="AC7" s="613"/>
      <c r="AD7" s="614">
        <v>5300</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4131274</v>
      </c>
      <c r="BH7" s="611"/>
      <c r="BI7" s="611"/>
      <c r="BJ7" s="611"/>
      <c r="BK7" s="611"/>
      <c r="BL7" s="611"/>
      <c r="BM7" s="611"/>
      <c r="BN7" s="612"/>
      <c r="BO7" s="613">
        <v>42.3</v>
      </c>
      <c r="BP7" s="613"/>
      <c r="BQ7" s="613"/>
      <c r="BR7" s="613"/>
      <c r="BS7" s="614">
        <v>126141</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3073415</v>
      </c>
      <c r="CS7" s="611"/>
      <c r="CT7" s="611"/>
      <c r="CU7" s="611"/>
      <c r="CV7" s="611"/>
      <c r="CW7" s="611"/>
      <c r="CX7" s="611"/>
      <c r="CY7" s="612"/>
      <c r="CZ7" s="613">
        <v>10.3</v>
      </c>
      <c r="DA7" s="613"/>
      <c r="DB7" s="613"/>
      <c r="DC7" s="613"/>
      <c r="DD7" s="619">
        <v>38802</v>
      </c>
      <c r="DE7" s="611"/>
      <c r="DF7" s="611"/>
      <c r="DG7" s="611"/>
      <c r="DH7" s="611"/>
      <c r="DI7" s="611"/>
      <c r="DJ7" s="611"/>
      <c r="DK7" s="611"/>
      <c r="DL7" s="611"/>
      <c r="DM7" s="611"/>
      <c r="DN7" s="611"/>
      <c r="DO7" s="611"/>
      <c r="DP7" s="612"/>
      <c r="DQ7" s="619">
        <v>2486096</v>
      </c>
      <c r="DR7" s="611"/>
      <c r="DS7" s="611"/>
      <c r="DT7" s="611"/>
      <c r="DU7" s="611"/>
      <c r="DV7" s="611"/>
      <c r="DW7" s="611"/>
      <c r="DX7" s="611"/>
      <c r="DY7" s="611"/>
      <c r="DZ7" s="611"/>
      <c r="EA7" s="611"/>
      <c r="EB7" s="611"/>
      <c r="EC7" s="620"/>
    </row>
    <row r="8" spans="2:143" ht="11.25" customHeight="1">
      <c r="B8" s="607" t="s">
        <v>226</v>
      </c>
      <c r="C8" s="608"/>
      <c r="D8" s="608"/>
      <c r="E8" s="608"/>
      <c r="F8" s="608"/>
      <c r="G8" s="608"/>
      <c r="H8" s="608"/>
      <c r="I8" s="608"/>
      <c r="J8" s="608"/>
      <c r="K8" s="608"/>
      <c r="L8" s="608"/>
      <c r="M8" s="608"/>
      <c r="N8" s="608"/>
      <c r="O8" s="608"/>
      <c r="P8" s="608"/>
      <c r="Q8" s="609"/>
      <c r="R8" s="610">
        <v>113946</v>
      </c>
      <c r="S8" s="611"/>
      <c r="T8" s="611"/>
      <c r="U8" s="611"/>
      <c r="V8" s="611"/>
      <c r="W8" s="611"/>
      <c r="X8" s="611"/>
      <c r="Y8" s="612"/>
      <c r="Z8" s="613">
        <v>0.4</v>
      </c>
      <c r="AA8" s="613"/>
      <c r="AB8" s="613"/>
      <c r="AC8" s="613"/>
      <c r="AD8" s="614">
        <v>113946</v>
      </c>
      <c r="AE8" s="614"/>
      <c r="AF8" s="614"/>
      <c r="AG8" s="614"/>
      <c r="AH8" s="614"/>
      <c r="AI8" s="614"/>
      <c r="AJ8" s="614"/>
      <c r="AK8" s="614"/>
      <c r="AL8" s="615">
        <v>0.7</v>
      </c>
      <c r="AM8" s="616"/>
      <c r="AN8" s="616"/>
      <c r="AO8" s="617"/>
      <c r="AP8" s="607" t="s">
        <v>227</v>
      </c>
      <c r="AQ8" s="608"/>
      <c r="AR8" s="608"/>
      <c r="AS8" s="608"/>
      <c r="AT8" s="608"/>
      <c r="AU8" s="608"/>
      <c r="AV8" s="608"/>
      <c r="AW8" s="608"/>
      <c r="AX8" s="608"/>
      <c r="AY8" s="608"/>
      <c r="AZ8" s="608"/>
      <c r="BA8" s="608"/>
      <c r="BB8" s="608"/>
      <c r="BC8" s="608"/>
      <c r="BD8" s="608"/>
      <c r="BE8" s="608"/>
      <c r="BF8" s="609"/>
      <c r="BG8" s="610">
        <v>104817</v>
      </c>
      <c r="BH8" s="611"/>
      <c r="BI8" s="611"/>
      <c r="BJ8" s="611"/>
      <c r="BK8" s="611"/>
      <c r="BL8" s="611"/>
      <c r="BM8" s="611"/>
      <c r="BN8" s="612"/>
      <c r="BO8" s="613">
        <v>1.1000000000000001</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15337538</v>
      </c>
      <c r="CS8" s="611"/>
      <c r="CT8" s="611"/>
      <c r="CU8" s="611"/>
      <c r="CV8" s="611"/>
      <c r="CW8" s="611"/>
      <c r="CX8" s="611"/>
      <c r="CY8" s="612"/>
      <c r="CZ8" s="613">
        <v>51.4</v>
      </c>
      <c r="DA8" s="613"/>
      <c r="DB8" s="613"/>
      <c r="DC8" s="613"/>
      <c r="DD8" s="619">
        <v>19613</v>
      </c>
      <c r="DE8" s="611"/>
      <c r="DF8" s="611"/>
      <c r="DG8" s="611"/>
      <c r="DH8" s="611"/>
      <c r="DI8" s="611"/>
      <c r="DJ8" s="611"/>
      <c r="DK8" s="611"/>
      <c r="DL8" s="611"/>
      <c r="DM8" s="611"/>
      <c r="DN8" s="611"/>
      <c r="DO8" s="611"/>
      <c r="DP8" s="612"/>
      <c r="DQ8" s="619">
        <v>8413899</v>
      </c>
      <c r="DR8" s="611"/>
      <c r="DS8" s="611"/>
      <c r="DT8" s="611"/>
      <c r="DU8" s="611"/>
      <c r="DV8" s="611"/>
      <c r="DW8" s="611"/>
      <c r="DX8" s="611"/>
      <c r="DY8" s="611"/>
      <c r="DZ8" s="611"/>
      <c r="EA8" s="611"/>
      <c r="EB8" s="611"/>
      <c r="EC8" s="620"/>
    </row>
    <row r="9" spans="2:143" ht="11.25" customHeight="1">
      <c r="B9" s="607" t="s">
        <v>229</v>
      </c>
      <c r="C9" s="608"/>
      <c r="D9" s="608"/>
      <c r="E9" s="608"/>
      <c r="F9" s="608"/>
      <c r="G9" s="608"/>
      <c r="H9" s="608"/>
      <c r="I9" s="608"/>
      <c r="J9" s="608"/>
      <c r="K9" s="608"/>
      <c r="L9" s="608"/>
      <c r="M9" s="608"/>
      <c r="N9" s="608"/>
      <c r="O9" s="608"/>
      <c r="P9" s="608"/>
      <c r="Q9" s="609"/>
      <c r="R9" s="610">
        <v>141548</v>
      </c>
      <c r="S9" s="611"/>
      <c r="T9" s="611"/>
      <c r="U9" s="611"/>
      <c r="V9" s="611"/>
      <c r="W9" s="611"/>
      <c r="X9" s="611"/>
      <c r="Y9" s="612"/>
      <c r="Z9" s="613">
        <v>0.5</v>
      </c>
      <c r="AA9" s="613"/>
      <c r="AB9" s="613"/>
      <c r="AC9" s="613"/>
      <c r="AD9" s="614">
        <v>141548</v>
      </c>
      <c r="AE9" s="614"/>
      <c r="AF9" s="614"/>
      <c r="AG9" s="614"/>
      <c r="AH9" s="614"/>
      <c r="AI9" s="614"/>
      <c r="AJ9" s="614"/>
      <c r="AK9" s="614"/>
      <c r="AL9" s="615">
        <v>0.8</v>
      </c>
      <c r="AM9" s="616"/>
      <c r="AN9" s="616"/>
      <c r="AO9" s="617"/>
      <c r="AP9" s="607" t="s">
        <v>230</v>
      </c>
      <c r="AQ9" s="608"/>
      <c r="AR9" s="608"/>
      <c r="AS9" s="608"/>
      <c r="AT9" s="608"/>
      <c r="AU9" s="608"/>
      <c r="AV9" s="608"/>
      <c r="AW9" s="608"/>
      <c r="AX9" s="608"/>
      <c r="AY9" s="608"/>
      <c r="AZ9" s="608"/>
      <c r="BA9" s="608"/>
      <c r="BB9" s="608"/>
      <c r="BC9" s="608"/>
      <c r="BD9" s="608"/>
      <c r="BE9" s="608"/>
      <c r="BF9" s="609"/>
      <c r="BG9" s="610">
        <v>3335881</v>
      </c>
      <c r="BH9" s="611"/>
      <c r="BI9" s="611"/>
      <c r="BJ9" s="611"/>
      <c r="BK9" s="611"/>
      <c r="BL9" s="611"/>
      <c r="BM9" s="611"/>
      <c r="BN9" s="612"/>
      <c r="BO9" s="613">
        <v>34.200000000000003</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2300244</v>
      </c>
      <c r="CS9" s="611"/>
      <c r="CT9" s="611"/>
      <c r="CU9" s="611"/>
      <c r="CV9" s="611"/>
      <c r="CW9" s="611"/>
      <c r="CX9" s="611"/>
      <c r="CY9" s="612"/>
      <c r="CZ9" s="613">
        <v>7.7</v>
      </c>
      <c r="DA9" s="613"/>
      <c r="DB9" s="613"/>
      <c r="DC9" s="613"/>
      <c r="DD9" s="619">
        <v>4502</v>
      </c>
      <c r="DE9" s="611"/>
      <c r="DF9" s="611"/>
      <c r="DG9" s="611"/>
      <c r="DH9" s="611"/>
      <c r="DI9" s="611"/>
      <c r="DJ9" s="611"/>
      <c r="DK9" s="611"/>
      <c r="DL9" s="611"/>
      <c r="DM9" s="611"/>
      <c r="DN9" s="611"/>
      <c r="DO9" s="611"/>
      <c r="DP9" s="612"/>
      <c r="DQ9" s="619">
        <v>2165686</v>
      </c>
      <c r="DR9" s="611"/>
      <c r="DS9" s="611"/>
      <c r="DT9" s="611"/>
      <c r="DU9" s="611"/>
      <c r="DV9" s="611"/>
      <c r="DW9" s="611"/>
      <c r="DX9" s="611"/>
      <c r="DY9" s="611"/>
      <c r="DZ9" s="611"/>
      <c r="EA9" s="611"/>
      <c r="EB9" s="611"/>
      <c r="EC9" s="620"/>
    </row>
    <row r="10" spans="2:143" ht="11.25" customHeight="1">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232323</v>
      </c>
      <c r="BH10" s="611"/>
      <c r="BI10" s="611"/>
      <c r="BJ10" s="611"/>
      <c r="BK10" s="611"/>
      <c r="BL10" s="611"/>
      <c r="BM10" s="611"/>
      <c r="BN10" s="612"/>
      <c r="BO10" s="613">
        <v>2.4</v>
      </c>
      <c r="BP10" s="613"/>
      <c r="BQ10" s="613"/>
      <c r="BR10" s="613"/>
      <c r="BS10" s="614">
        <v>38716</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25170</v>
      </c>
      <c r="CS10" s="611"/>
      <c r="CT10" s="611"/>
      <c r="CU10" s="611"/>
      <c r="CV10" s="611"/>
      <c r="CW10" s="611"/>
      <c r="CX10" s="611"/>
      <c r="CY10" s="612"/>
      <c r="CZ10" s="613">
        <v>0.1</v>
      </c>
      <c r="DA10" s="613"/>
      <c r="DB10" s="613"/>
      <c r="DC10" s="613"/>
      <c r="DD10" s="619" t="s">
        <v>122</v>
      </c>
      <c r="DE10" s="611"/>
      <c r="DF10" s="611"/>
      <c r="DG10" s="611"/>
      <c r="DH10" s="611"/>
      <c r="DI10" s="611"/>
      <c r="DJ10" s="611"/>
      <c r="DK10" s="611"/>
      <c r="DL10" s="611"/>
      <c r="DM10" s="611"/>
      <c r="DN10" s="611"/>
      <c r="DO10" s="611"/>
      <c r="DP10" s="612"/>
      <c r="DQ10" s="619">
        <v>25169</v>
      </c>
      <c r="DR10" s="611"/>
      <c r="DS10" s="611"/>
      <c r="DT10" s="611"/>
      <c r="DU10" s="611"/>
      <c r="DV10" s="611"/>
      <c r="DW10" s="611"/>
      <c r="DX10" s="611"/>
      <c r="DY10" s="611"/>
      <c r="DZ10" s="611"/>
      <c r="EA10" s="611"/>
      <c r="EB10" s="611"/>
      <c r="EC10" s="620"/>
    </row>
    <row r="11" spans="2:143" ht="11.25" customHeight="1">
      <c r="B11" s="607" t="s">
        <v>235</v>
      </c>
      <c r="C11" s="608"/>
      <c r="D11" s="608"/>
      <c r="E11" s="608"/>
      <c r="F11" s="608"/>
      <c r="G11" s="608"/>
      <c r="H11" s="608"/>
      <c r="I11" s="608"/>
      <c r="J11" s="608"/>
      <c r="K11" s="608"/>
      <c r="L11" s="608"/>
      <c r="M11" s="608"/>
      <c r="N11" s="608"/>
      <c r="O11" s="608"/>
      <c r="P11" s="608"/>
      <c r="Q11" s="609"/>
      <c r="R11" s="610">
        <v>1679616</v>
      </c>
      <c r="S11" s="611"/>
      <c r="T11" s="611"/>
      <c r="U11" s="611"/>
      <c r="V11" s="611"/>
      <c r="W11" s="611"/>
      <c r="X11" s="611"/>
      <c r="Y11" s="612"/>
      <c r="Z11" s="615">
        <v>5.5</v>
      </c>
      <c r="AA11" s="616"/>
      <c r="AB11" s="616"/>
      <c r="AC11" s="622"/>
      <c r="AD11" s="619">
        <v>1679616</v>
      </c>
      <c r="AE11" s="611"/>
      <c r="AF11" s="611"/>
      <c r="AG11" s="611"/>
      <c r="AH11" s="611"/>
      <c r="AI11" s="611"/>
      <c r="AJ11" s="611"/>
      <c r="AK11" s="612"/>
      <c r="AL11" s="615">
        <v>10.1</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458253</v>
      </c>
      <c r="BH11" s="611"/>
      <c r="BI11" s="611"/>
      <c r="BJ11" s="611"/>
      <c r="BK11" s="611"/>
      <c r="BL11" s="611"/>
      <c r="BM11" s="611"/>
      <c r="BN11" s="612"/>
      <c r="BO11" s="613">
        <v>4.7</v>
      </c>
      <c r="BP11" s="613"/>
      <c r="BQ11" s="613"/>
      <c r="BR11" s="613"/>
      <c r="BS11" s="614">
        <v>87425</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214218</v>
      </c>
      <c r="CS11" s="611"/>
      <c r="CT11" s="611"/>
      <c r="CU11" s="611"/>
      <c r="CV11" s="611"/>
      <c r="CW11" s="611"/>
      <c r="CX11" s="611"/>
      <c r="CY11" s="612"/>
      <c r="CZ11" s="613">
        <v>0.7</v>
      </c>
      <c r="DA11" s="613"/>
      <c r="DB11" s="613"/>
      <c r="DC11" s="613"/>
      <c r="DD11" s="619">
        <v>5931</v>
      </c>
      <c r="DE11" s="611"/>
      <c r="DF11" s="611"/>
      <c r="DG11" s="611"/>
      <c r="DH11" s="611"/>
      <c r="DI11" s="611"/>
      <c r="DJ11" s="611"/>
      <c r="DK11" s="611"/>
      <c r="DL11" s="611"/>
      <c r="DM11" s="611"/>
      <c r="DN11" s="611"/>
      <c r="DO11" s="611"/>
      <c r="DP11" s="612"/>
      <c r="DQ11" s="619">
        <v>161840</v>
      </c>
      <c r="DR11" s="611"/>
      <c r="DS11" s="611"/>
      <c r="DT11" s="611"/>
      <c r="DU11" s="611"/>
      <c r="DV11" s="611"/>
      <c r="DW11" s="611"/>
      <c r="DX11" s="611"/>
      <c r="DY11" s="611"/>
      <c r="DZ11" s="611"/>
      <c r="EA11" s="611"/>
      <c r="EB11" s="611"/>
      <c r="EC11" s="620"/>
    </row>
    <row r="12" spans="2:143" ht="11.25" customHeight="1">
      <c r="B12" s="607" t="s">
        <v>238</v>
      </c>
      <c r="C12" s="608"/>
      <c r="D12" s="608"/>
      <c r="E12" s="608"/>
      <c r="F12" s="608"/>
      <c r="G12" s="608"/>
      <c r="H12" s="608"/>
      <c r="I12" s="608"/>
      <c r="J12" s="608"/>
      <c r="K12" s="608"/>
      <c r="L12" s="608"/>
      <c r="M12" s="608"/>
      <c r="N12" s="608"/>
      <c r="O12" s="608"/>
      <c r="P12" s="608"/>
      <c r="Q12" s="609"/>
      <c r="R12" s="610">
        <v>2607</v>
      </c>
      <c r="S12" s="611"/>
      <c r="T12" s="611"/>
      <c r="U12" s="611"/>
      <c r="V12" s="611"/>
      <c r="W12" s="611"/>
      <c r="X12" s="611"/>
      <c r="Y12" s="612"/>
      <c r="Z12" s="613">
        <v>0</v>
      </c>
      <c r="AA12" s="613"/>
      <c r="AB12" s="613"/>
      <c r="AC12" s="613"/>
      <c r="AD12" s="614">
        <v>2607</v>
      </c>
      <c r="AE12" s="614"/>
      <c r="AF12" s="614"/>
      <c r="AG12" s="614"/>
      <c r="AH12" s="614"/>
      <c r="AI12" s="614"/>
      <c r="AJ12" s="614"/>
      <c r="AK12" s="614"/>
      <c r="AL12" s="615">
        <v>0</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4072532</v>
      </c>
      <c r="BH12" s="611"/>
      <c r="BI12" s="611"/>
      <c r="BJ12" s="611"/>
      <c r="BK12" s="611"/>
      <c r="BL12" s="611"/>
      <c r="BM12" s="611"/>
      <c r="BN12" s="612"/>
      <c r="BO12" s="613">
        <v>41.7</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169145</v>
      </c>
      <c r="CS12" s="611"/>
      <c r="CT12" s="611"/>
      <c r="CU12" s="611"/>
      <c r="CV12" s="611"/>
      <c r="CW12" s="611"/>
      <c r="CX12" s="611"/>
      <c r="CY12" s="612"/>
      <c r="CZ12" s="613">
        <v>0.6</v>
      </c>
      <c r="DA12" s="613"/>
      <c r="DB12" s="613"/>
      <c r="DC12" s="613"/>
      <c r="DD12" s="619" t="s">
        <v>122</v>
      </c>
      <c r="DE12" s="611"/>
      <c r="DF12" s="611"/>
      <c r="DG12" s="611"/>
      <c r="DH12" s="611"/>
      <c r="DI12" s="611"/>
      <c r="DJ12" s="611"/>
      <c r="DK12" s="611"/>
      <c r="DL12" s="611"/>
      <c r="DM12" s="611"/>
      <c r="DN12" s="611"/>
      <c r="DO12" s="611"/>
      <c r="DP12" s="612"/>
      <c r="DQ12" s="619">
        <v>160812</v>
      </c>
      <c r="DR12" s="611"/>
      <c r="DS12" s="611"/>
      <c r="DT12" s="611"/>
      <c r="DU12" s="611"/>
      <c r="DV12" s="611"/>
      <c r="DW12" s="611"/>
      <c r="DX12" s="611"/>
      <c r="DY12" s="611"/>
      <c r="DZ12" s="611"/>
      <c r="EA12" s="611"/>
      <c r="EB12" s="611"/>
      <c r="EC12" s="620"/>
    </row>
    <row r="13" spans="2:143" ht="11.25" customHeight="1">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4061836</v>
      </c>
      <c r="BH13" s="611"/>
      <c r="BI13" s="611"/>
      <c r="BJ13" s="611"/>
      <c r="BK13" s="611"/>
      <c r="BL13" s="611"/>
      <c r="BM13" s="611"/>
      <c r="BN13" s="612"/>
      <c r="BO13" s="613">
        <v>41.6</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1643478</v>
      </c>
      <c r="CS13" s="611"/>
      <c r="CT13" s="611"/>
      <c r="CU13" s="611"/>
      <c r="CV13" s="611"/>
      <c r="CW13" s="611"/>
      <c r="CX13" s="611"/>
      <c r="CY13" s="612"/>
      <c r="CZ13" s="613">
        <v>5.5</v>
      </c>
      <c r="DA13" s="613"/>
      <c r="DB13" s="613"/>
      <c r="DC13" s="613"/>
      <c r="DD13" s="619">
        <v>734759</v>
      </c>
      <c r="DE13" s="611"/>
      <c r="DF13" s="611"/>
      <c r="DG13" s="611"/>
      <c r="DH13" s="611"/>
      <c r="DI13" s="611"/>
      <c r="DJ13" s="611"/>
      <c r="DK13" s="611"/>
      <c r="DL13" s="611"/>
      <c r="DM13" s="611"/>
      <c r="DN13" s="611"/>
      <c r="DO13" s="611"/>
      <c r="DP13" s="612"/>
      <c r="DQ13" s="619">
        <v>695780</v>
      </c>
      <c r="DR13" s="611"/>
      <c r="DS13" s="611"/>
      <c r="DT13" s="611"/>
      <c r="DU13" s="611"/>
      <c r="DV13" s="611"/>
      <c r="DW13" s="611"/>
      <c r="DX13" s="611"/>
      <c r="DY13" s="611"/>
      <c r="DZ13" s="611"/>
      <c r="EA13" s="611"/>
      <c r="EB13" s="611"/>
      <c r="EC13" s="620"/>
    </row>
    <row r="14" spans="2:143" ht="11.25" customHeight="1">
      <c r="B14" s="607" t="s">
        <v>244</v>
      </c>
      <c r="C14" s="608"/>
      <c r="D14" s="608"/>
      <c r="E14" s="608"/>
      <c r="F14" s="608"/>
      <c r="G14" s="608"/>
      <c r="H14" s="608"/>
      <c r="I14" s="608"/>
      <c r="J14" s="608"/>
      <c r="K14" s="608"/>
      <c r="L14" s="608"/>
      <c r="M14" s="608"/>
      <c r="N14" s="608"/>
      <c r="O14" s="608"/>
      <c r="P14" s="608"/>
      <c r="Q14" s="609"/>
      <c r="R14" s="610" t="s">
        <v>122</v>
      </c>
      <c r="S14" s="611"/>
      <c r="T14" s="611"/>
      <c r="U14" s="611"/>
      <c r="V14" s="611"/>
      <c r="W14" s="611"/>
      <c r="X14" s="611"/>
      <c r="Y14" s="612"/>
      <c r="Z14" s="613" t="s">
        <v>122</v>
      </c>
      <c r="AA14" s="613"/>
      <c r="AB14" s="613"/>
      <c r="AC14" s="613"/>
      <c r="AD14" s="614" t="s">
        <v>122</v>
      </c>
      <c r="AE14" s="614"/>
      <c r="AF14" s="614"/>
      <c r="AG14" s="614"/>
      <c r="AH14" s="614"/>
      <c r="AI14" s="614"/>
      <c r="AJ14" s="614"/>
      <c r="AK14" s="614"/>
      <c r="AL14" s="615" t="s">
        <v>122</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175358</v>
      </c>
      <c r="BH14" s="611"/>
      <c r="BI14" s="611"/>
      <c r="BJ14" s="611"/>
      <c r="BK14" s="611"/>
      <c r="BL14" s="611"/>
      <c r="BM14" s="611"/>
      <c r="BN14" s="612"/>
      <c r="BO14" s="613">
        <v>1.8</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1024312</v>
      </c>
      <c r="CS14" s="611"/>
      <c r="CT14" s="611"/>
      <c r="CU14" s="611"/>
      <c r="CV14" s="611"/>
      <c r="CW14" s="611"/>
      <c r="CX14" s="611"/>
      <c r="CY14" s="612"/>
      <c r="CZ14" s="613">
        <v>3.4</v>
      </c>
      <c r="DA14" s="613"/>
      <c r="DB14" s="613"/>
      <c r="DC14" s="613"/>
      <c r="DD14" s="619">
        <v>66542</v>
      </c>
      <c r="DE14" s="611"/>
      <c r="DF14" s="611"/>
      <c r="DG14" s="611"/>
      <c r="DH14" s="611"/>
      <c r="DI14" s="611"/>
      <c r="DJ14" s="611"/>
      <c r="DK14" s="611"/>
      <c r="DL14" s="611"/>
      <c r="DM14" s="611"/>
      <c r="DN14" s="611"/>
      <c r="DO14" s="611"/>
      <c r="DP14" s="612"/>
      <c r="DQ14" s="619">
        <v>904906</v>
      </c>
      <c r="DR14" s="611"/>
      <c r="DS14" s="611"/>
      <c r="DT14" s="611"/>
      <c r="DU14" s="611"/>
      <c r="DV14" s="611"/>
      <c r="DW14" s="611"/>
      <c r="DX14" s="611"/>
      <c r="DY14" s="611"/>
      <c r="DZ14" s="611"/>
      <c r="EA14" s="611"/>
      <c r="EB14" s="611"/>
      <c r="EC14" s="620"/>
    </row>
    <row r="15" spans="2:143" ht="11.25" customHeight="1">
      <c r="B15" s="607" t="s">
        <v>247</v>
      </c>
      <c r="C15" s="608"/>
      <c r="D15" s="608"/>
      <c r="E15" s="608"/>
      <c r="F15" s="608"/>
      <c r="G15" s="608"/>
      <c r="H15" s="608"/>
      <c r="I15" s="608"/>
      <c r="J15" s="608"/>
      <c r="K15" s="608"/>
      <c r="L15" s="608"/>
      <c r="M15" s="608"/>
      <c r="N15" s="608"/>
      <c r="O15" s="608"/>
      <c r="P15" s="608"/>
      <c r="Q15" s="609"/>
      <c r="R15" s="610">
        <v>33044</v>
      </c>
      <c r="S15" s="611"/>
      <c r="T15" s="611"/>
      <c r="U15" s="611"/>
      <c r="V15" s="611"/>
      <c r="W15" s="611"/>
      <c r="X15" s="611"/>
      <c r="Y15" s="612"/>
      <c r="Z15" s="613">
        <v>0.1</v>
      </c>
      <c r="AA15" s="613"/>
      <c r="AB15" s="613"/>
      <c r="AC15" s="613"/>
      <c r="AD15" s="614">
        <v>33044</v>
      </c>
      <c r="AE15" s="614"/>
      <c r="AF15" s="614"/>
      <c r="AG15" s="614"/>
      <c r="AH15" s="614"/>
      <c r="AI15" s="614"/>
      <c r="AJ15" s="614"/>
      <c r="AK15" s="614"/>
      <c r="AL15" s="615">
        <v>0.2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547408</v>
      </c>
      <c r="BH15" s="611"/>
      <c r="BI15" s="611"/>
      <c r="BJ15" s="611"/>
      <c r="BK15" s="611"/>
      <c r="BL15" s="611"/>
      <c r="BM15" s="611"/>
      <c r="BN15" s="612"/>
      <c r="BO15" s="613">
        <v>5.6</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3276588</v>
      </c>
      <c r="CS15" s="611"/>
      <c r="CT15" s="611"/>
      <c r="CU15" s="611"/>
      <c r="CV15" s="611"/>
      <c r="CW15" s="611"/>
      <c r="CX15" s="611"/>
      <c r="CY15" s="612"/>
      <c r="CZ15" s="613">
        <v>11</v>
      </c>
      <c r="DA15" s="613"/>
      <c r="DB15" s="613"/>
      <c r="DC15" s="613"/>
      <c r="DD15" s="619">
        <v>607452</v>
      </c>
      <c r="DE15" s="611"/>
      <c r="DF15" s="611"/>
      <c r="DG15" s="611"/>
      <c r="DH15" s="611"/>
      <c r="DI15" s="611"/>
      <c r="DJ15" s="611"/>
      <c r="DK15" s="611"/>
      <c r="DL15" s="611"/>
      <c r="DM15" s="611"/>
      <c r="DN15" s="611"/>
      <c r="DO15" s="611"/>
      <c r="DP15" s="612"/>
      <c r="DQ15" s="619">
        <v>2427618</v>
      </c>
      <c r="DR15" s="611"/>
      <c r="DS15" s="611"/>
      <c r="DT15" s="611"/>
      <c r="DU15" s="611"/>
      <c r="DV15" s="611"/>
      <c r="DW15" s="611"/>
      <c r="DX15" s="611"/>
      <c r="DY15" s="611"/>
      <c r="DZ15" s="611"/>
      <c r="EA15" s="611"/>
      <c r="EB15" s="611"/>
      <c r="EC15" s="620"/>
    </row>
    <row r="16" spans="2:143" ht="11.25" customHeight="1">
      <c r="B16" s="607" t="s">
        <v>250</v>
      </c>
      <c r="C16" s="608"/>
      <c r="D16" s="608"/>
      <c r="E16" s="608"/>
      <c r="F16" s="608"/>
      <c r="G16" s="608"/>
      <c r="H16" s="608"/>
      <c r="I16" s="608"/>
      <c r="J16" s="608"/>
      <c r="K16" s="608"/>
      <c r="L16" s="608"/>
      <c r="M16" s="608"/>
      <c r="N16" s="608"/>
      <c r="O16" s="608"/>
      <c r="P16" s="608"/>
      <c r="Q16" s="609"/>
      <c r="R16" s="610">
        <v>157825</v>
      </c>
      <c r="S16" s="611"/>
      <c r="T16" s="611"/>
      <c r="U16" s="611"/>
      <c r="V16" s="611"/>
      <c r="W16" s="611"/>
      <c r="X16" s="611"/>
      <c r="Y16" s="612"/>
      <c r="Z16" s="613">
        <v>0.5</v>
      </c>
      <c r="AA16" s="613"/>
      <c r="AB16" s="613"/>
      <c r="AC16" s="613"/>
      <c r="AD16" s="614">
        <v>157825</v>
      </c>
      <c r="AE16" s="614"/>
      <c r="AF16" s="614"/>
      <c r="AG16" s="614"/>
      <c r="AH16" s="614"/>
      <c r="AI16" s="614"/>
      <c r="AJ16" s="614"/>
      <c r="AK16" s="614"/>
      <c r="AL16" s="615">
        <v>0.9</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t="s">
        <v>122</v>
      </c>
      <c r="CS16" s="611"/>
      <c r="CT16" s="611"/>
      <c r="CU16" s="611"/>
      <c r="CV16" s="611"/>
      <c r="CW16" s="611"/>
      <c r="CX16" s="611"/>
      <c r="CY16" s="612"/>
      <c r="CZ16" s="613" t="s">
        <v>122</v>
      </c>
      <c r="DA16" s="613"/>
      <c r="DB16" s="613"/>
      <c r="DC16" s="613"/>
      <c r="DD16" s="619" t="s">
        <v>122</v>
      </c>
      <c r="DE16" s="611"/>
      <c r="DF16" s="611"/>
      <c r="DG16" s="611"/>
      <c r="DH16" s="611"/>
      <c r="DI16" s="611"/>
      <c r="DJ16" s="611"/>
      <c r="DK16" s="611"/>
      <c r="DL16" s="611"/>
      <c r="DM16" s="611"/>
      <c r="DN16" s="611"/>
      <c r="DO16" s="611"/>
      <c r="DP16" s="612"/>
      <c r="DQ16" s="619" t="s">
        <v>122</v>
      </c>
      <c r="DR16" s="611"/>
      <c r="DS16" s="611"/>
      <c r="DT16" s="611"/>
      <c r="DU16" s="611"/>
      <c r="DV16" s="611"/>
      <c r="DW16" s="611"/>
      <c r="DX16" s="611"/>
      <c r="DY16" s="611"/>
      <c r="DZ16" s="611"/>
      <c r="EA16" s="611"/>
      <c r="EB16" s="611"/>
      <c r="EC16" s="620"/>
    </row>
    <row r="17" spans="2:133" ht="11.25" customHeight="1">
      <c r="B17" s="607" t="s">
        <v>253</v>
      </c>
      <c r="C17" s="608"/>
      <c r="D17" s="608"/>
      <c r="E17" s="608"/>
      <c r="F17" s="608"/>
      <c r="G17" s="608"/>
      <c r="H17" s="608"/>
      <c r="I17" s="608"/>
      <c r="J17" s="608"/>
      <c r="K17" s="608"/>
      <c r="L17" s="608"/>
      <c r="M17" s="608"/>
      <c r="N17" s="608"/>
      <c r="O17" s="608"/>
      <c r="P17" s="608"/>
      <c r="Q17" s="609"/>
      <c r="R17" s="610">
        <v>350890</v>
      </c>
      <c r="S17" s="611"/>
      <c r="T17" s="611"/>
      <c r="U17" s="611"/>
      <c r="V17" s="611"/>
      <c r="W17" s="611"/>
      <c r="X17" s="611"/>
      <c r="Y17" s="612"/>
      <c r="Z17" s="613">
        <v>1.1000000000000001</v>
      </c>
      <c r="AA17" s="613"/>
      <c r="AB17" s="613"/>
      <c r="AC17" s="613"/>
      <c r="AD17" s="614">
        <v>350890</v>
      </c>
      <c r="AE17" s="614"/>
      <c r="AF17" s="614"/>
      <c r="AG17" s="614"/>
      <c r="AH17" s="614"/>
      <c r="AI17" s="614"/>
      <c r="AJ17" s="614"/>
      <c r="AK17" s="614"/>
      <c r="AL17" s="615">
        <v>2.1</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2466426</v>
      </c>
      <c r="CS17" s="611"/>
      <c r="CT17" s="611"/>
      <c r="CU17" s="611"/>
      <c r="CV17" s="611"/>
      <c r="CW17" s="611"/>
      <c r="CX17" s="611"/>
      <c r="CY17" s="612"/>
      <c r="CZ17" s="613">
        <v>8.3000000000000007</v>
      </c>
      <c r="DA17" s="613"/>
      <c r="DB17" s="613"/>
      <c r="DC17" s="613"/>
      <c r="DD17" s="619" t="s">
        <v>122</v>
      </c>
      <c r="DE17" s="611"/>
      <c r="DF17" s="611"/>
      <c r="DG17" s="611"/>
      <c r="DH17" s="611"/>
      <c r="DI17" s="611"/>
      <c r="DJ17" s="611"/>
      <c r="DK17" s="611"/>
      <c r="DL17" s="611"/>
      <c r="DM17" s="611"/>
      <c r="DN17" s="611"/>
      <c r="DO17" s="611"/>
      <c r="DP17" s="612"/>
      <c r="DQ17" s="619">
        <v>2448595</v>
      </c>
      <c r="DR17" s="611"/>
      <c r="DS17" s="611"/>
      <c r="DT17" s="611"/>
      <c r="DU17" s="611"/>
      <c r="DV17" s="611"/>
      <c r="DW17" s="611"/>
      <c r="DX17" s="611"/>
      <c r="DY17" s="611"/>
      <c r="DZ17" s="611"/>
      <c r="EA17" s="611"/>
      <c r="EB17" s="611"/>
      <c r="EC17" s="620"/>
    </row>
    <row r="18" spans="2:133" ht="11.25" customHeight="1">
      <c r="B18" s="607" t="s">
        <v>256</v>
      </c>
      <c r="C18" s="608"/>
      <c r="D18" s="608"/>
      <c r="E18" s="608"/>
      <c r="F18" s="608"/>
      <c r="G18" s="608"/>
      <c r="H18" s="608"/>
      <c r="I18" s="608"/>
      <c r="J18" s="608"/>
      <c r="K18" s="608"/>
      <c r="L18" s="608"/>
      <c r="M18" s="608"/>
      <c r="N18" s="608"/>
      <c r="O18" s="608"/>
      <c r="P18" s="608"/>
      <c r="Q18" s="609"/>
      <c r="R18" s="610">
        <v>53182</v>
      </c>
      <c r="S18" s="611"/>
      <c r="T18" s="611"/>
      <c r="U18" s="611"/>
      <c r="V18" s="611"/>
      <c r="W18" s="611"/>
      <c r="X18" s="611"/>
      <c r="Y18" s="612"/>
      <c r="Z18" s="613">
        <v>0.2</v>
      </c>
      <c r="AA18" s="613"/>
      <c r="AB18" s="613"/>
      <c r="AC18" s="613"/>
      <c r="AD18" s="614">
        <v>53182</v>
      </c>
      <c r="AE18" s="614"/>
      <c r="AF18" s="614"/>
      <c r="AG18" s="614"/>
      <c r="AH18" s="614"/>
      <c r="AI18" s="614"/>
      <c r="AJ18" s="614"/>
      <c r="AK18" s="614"/>
      <c r="AL18" s="615">
        <v>0.3</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c r="B19" s="607" t="s">
        <v>259</v>
      </c>
      <c r="C19" s="608"/>
      <c r="D19" s="608"/>
      <c r="E19" s="608"/>
      <c r="F19" s="608"/>
      <c r="G19" s="608"/>
      <c r="H19" s="608"/>
      <c r="I19" s="608"/>
      <c r="J19" s="608"/>
      <c r="K19" s="608"/>
      <c r="L19" s="608"/>
      <c r="M19" s="608"/>
      <c r="N19" s="608"/>
      <c r="O19" s="608"/>
      <c r="P19" s="608"/>
      <c r="Q19" s="609"/>
      <c r="R19" s="610">
        <v>294616</v>
      </c>
      <c r="S19" s="611"/>
      <c r="T19" s="611"/>
      <c r="U19" s="611"/>
      <c r="V19" s="611"/>
      <c r="W19" s="611"/>
      <c r="X19" s="611"/>
      <c r="Y19" s="612"/>
      <c r="Z19" s="613">
        <v>1</v>
      </c>
      <c r="AA19" s="613"/>
      <c r="AB19" s="613"/>
      <c r="AC19" s="613"/>
      <c r="AD19" s="614">
        <v>294616</v>
      </c>
      <c r="AE19" s="614"/>
      <c r="AF19" s="614"/>
      <c r="AG19" s="614"/>
      <c r="AH19" s="614"/>
      <c r="AI19" s="614"/>
      <c r="AJ19" s="614"/>
      <c r="AK19" s="614"/>
      <c r="AL19" s="615">
        <v>1.8</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838172</v>
      </c>
      <c r="BH19" s="611"/>
      <c r="BI19" s="611"/>
      <c r="BJ19" s="611"/>
      <c r="BK19" s="611"/>
      <c r="BL19" s="611"/>
      <c r="BM19" s="611"/>
      <c r="BN19" s="612"/>
      <c r="BO19" s="613">
        <v>8.6</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c r="B20" s="623" t="s">
        <v>262</v>
      </c>
      <c r="C20" s="624"/>
      <c r="D20" s="624"/>
      <c r="E20" s="624"/>
      <c r="F20" s="624"/>
      <c r="G20" s="624"/>
      <c r="H20" s="624"/>
      <c r="I20" s="624"/>
      <c r="J20" s="624"/>
      <c r="K20" s="624"/>
      <c r="L20" s="624"/>
      <c r="M20" s="624"/>
      <c r="N20" s="624"/>
      <c r="O20" s="624"/>
      <c r="P20" s="624"/>
      <c r="Q20" s="625"/>
      <c r="R20" s="610">
        <v>3092</v>
      </c>
      <c r="S20" s="611"/>
      <c r="T20" s="611"/>
      <c r="U20" s="611"/>
      <c r="V20" s="611"/>
      <c r="W20" s="611"/>
      <c r="X20" s="611"/>
      <c r="Y20" s="612"/>
      <c r="Z20" s="613">
        <v>0</v>
      </c>
      <c r="AA20" s="613"/>
      <c r="AB20" s="613"/>
      <c r="AC20" s="613"/>
      <c r="AD20" s="614">
        <v>3092</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838172</v>
      </c>
      <c r="BH20" s="611"/>
      <c r="BI20" s="611"/>
      <c r="BJ20" s="611"/>
      <c r="BK20" s="611"/>
      <c r="BL20" s="611"/>
      <c r="BM20" s="611"/>
      <c r="BN20" s="612"/>
      <c r="BO20" s="613">
        <v>8.6</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29812075</v>
      </c>
      <c r="CS20" s="611"/>
      <c r="CT20" s="611"/>
      <c r="CU20" s="611"/>
      <c r="CV20" s="611"/>
      <c r="CW20" s="611"/>
      <c r="CX20" s="611"/>
      <c r="CY20" s="612"/>
      <c r="CZ20" s="613">
        <v>100</v>
      </c>
      <c r="DA20" s="613"/>
      <c r="DB20" s="613"/>
      <c r="DC20" s="613"/>
      <c r="DD20" s="619">
        <v>1477601</v>
      </c>
      <c r="DE20" s="611"/>
      <c r="DF20" s="611"/>
      <c r="DG20" s="611"/>
      <c r="DH20" s="611"/>
      <c r="DI20" s="611"/>
      <c r="DJ20" s="611"/>
      <c r="DK20" s="611"/>
      <c r="DL20" s="611"/>
      <c r="DM20" s="611"/>
      <c r="DN20" s="611"/>
      <c r="DO20" s="611"/>
      <c r="DP20" s="612"/>
      <c r="DQ20" s="619">
        <v>20171782</v>
      </c>
      <c r="DR20" s="611"/>
      <c r="DS20" s="611"/>
      <c r="DT20" s="611"/>
      <c r="DU20" s="611"/>
      <c r="DV20" s="611"/>
      <c r="DW20" s="611"/>
      <c r="DX20" s="611"/>
      <c r="DY20" s="611"/>
      <c r="DZ20" s="611"/>
      <c r="EA20" s="611"/>
      <c r="EB20" s="611"/>
      <c r="EC20" s="620"/>
    </row>
    <row r="21" spans="2:133" ht="11.25" customHeight="1">
      <c r="B21" s="607" t="s">
        <v>265</v>
      </c>
      <c r="C21" s="608"/>
      <c r="D21" s="608"/>
      <c r="E21" s="608"/>
      <c r="F21" s="608"/>
      <c r="G21" s="608"/>
      <c r="H21" s="608"/>
      <c r="I21" s="608"/>
      <c r="J21" s="608"/>
      <c r="K21" s="608"/>
      <c r="L21" s="608"/>
      <c r="M21" s="608"/>
      <c r="N21" s="608"/>
      <c r="O21" s="608"/>
      <c r="P21" s="608"/>
      <c r="Q21" s="609"/>
      <c r="R21" s="610">
        <v>5580260</v>
      </c>
      <c r="S21" s="611"/>
      <c r="T21" s="611"/>
      <c r="U21" s="611"/>
      <c r="V21" s="611"/>
      <c r="W21" s="611"/>
      <c r="X21" s="611"/>
      <c r="Y21" s="612"/>
      <c r="Z21" s="613">
        <v>18.3</v>
      </c>
      <c r="AA21" s="613"/>
      <c r="AB21" s="613"/>
      <c r="AC21" s="613"/>
      <c r="AD21" s="614">
        <v>4965654</v>
      </c>
      <c r="AE21" s="614"/>
      <c r="AF21" s="614"/>
      <c r="AG21" s="614"/>
      <c r="AH21" s="614"/>
      <c r="AI21" s="614"/>
      <c r="AJ21" s="614"/>
      <c r="AK21" s="614"/>
      <c r="AL21" s="615">
        <v>29.7</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t="s">
        <v>122</v>
      </c>
      <c r="BH21" s="611"/>
      <c r="BI21" s="611"/>
      <c r="BJ21" s="611"/>
      <c r="BK21" s="611"/>
      <c r="BL21" s="611"/>
      <c r="BM21" s="611"/>
      <c r="BN21" s="612"/>
      <c r="BO21" s="613" t="s">
        <v>122</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c r="B22" s="607" t="s">
        <v>267</v>
      </c>
      <c r="C22" s="608"/>
      <c r="D22" s="608"/>
      <c r="E22" s="608"/>
      <c r="F22" s="608"/>
      <c r="G22" s="608"/>
      <c r="H22" s="608"/>
      <c r="I22" s="608"/>
      <c r="J22" s="608"/>
      <c r="K22" s="608"/>
      <c r="L22" s="608"/>
      <c r="M22" s="608"/>
      <c r="N22" s="608"/>
      <c r="O22" s="608"/>
      <c r="P22" s="608"/>
      <c r="Q22" s="609"/>
      <c r="R22" s="610">
        <v>4965654</v>
      </c>
      <c r="S22" s="611"/>
      <c r="T22" s="611"/>
      <c r="U22" s="611"/>
      <c r="V22" s="611"/>
      <c r="W22" s="611"/>
      <c r="X22" s="611"/>
      <c r="Y22" s="612"/>
      <c r="Z22" s="613">
        <v>16.3</v>
      </c>
      <c r="AA22" s="613"/>
      <c r="AB22" s="613"/>
      <c r="AC22" s="613"/>
      <c r="AD22" s="614">
        <v>4965654</v>
      </c>
      <c r="AE22" s="614"/>
      <c r="AF22" s="614"/>
      <c r="AG22" s="614"/>
      <c r="AH22" s="614"/>
      <c r="AI22" s="614"/>
      <c r="AJ22" s="614"/>
      <c r="AK22" s="614"/>
      <c r="AL22" s="615">
        <v>29.7</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c r="B23" s="607" t="s">
        <v>270</v>
      </c>
      <c r="C23" s="608"/>
      <c r="D23" s="608"/>
      <c r="E23" s="608"/>
      <c r="F23" s="608"/>
      <c r="G23" s="608"/>
      <c r="H23" s="608"/>
      <c r="I23" s="608"/>
      <c r="J23" s="608"/>
      <c r="K23" s="608"/>
      <c r="L23" s="608"/>
      <c r="M23" s="608"/>
      <c r="N23" s="608"/>
      <c r="O23" s="608"/>
      <c r="P23" s="608"/>
      <c r="Q23" s="609"/>
      <c r="R23" s="610">
        <v>614606</v>
      </c>
      <c r="S23" s="611"/>
      <c r="T23" s="611"/>
      <c r="U23" s="611"/>
      <c r="V23" s="611"/>
      <c r="W23" s="611"/>
      <c r="X23" s="611"/>
      <c r="Y23" s="612"/>
      <c r="Z23" s="613">
        <v>2</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v>838172</v>
      </c>
      <c r="BH23" s="611"/>
      <c r="BI23" s="611"/>
      <c r="BJ23" s="611"/>
      <c r="BK23" s="611"/>
      <c r="BL23" s="611"/>
      <c r="BM23" s="611"/>
      <c r="BN23" s="612"/>
      <c r="BO23" s="613">
        <v>8.6</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18843648</v>
      </c>
      <c r="CS24" s="600"/>
      <c r="CT24" s="600"/>
      <c r="CU24" s="600"/>
      <c r="CV24" s="600"/>
      <c r="CW24" s="600"/>
      <c r="CX24" s="600"/>
      <c r="CY24" s="601"/>
      <c r="CZ24" s="604">
        <v>63.2</v>
      </c>
      <c r="DA24" s="605"/>
      <c r="DB24" s="605"/>
      <c r="DC24" s="621"/>
      <c r="DD24" s="645">
        <v>12250960</v>
      </c>
      <c r="DE24" s="600"/>
      <c r="DF24" s="600"/>
      <c r="DG24" s="600"/>
      <c r="DH24" s="600"/>
      <c r="DI24" s="600"/>
      <c r="DJ24" s="600"/>
      <c r="DK24" s="601"/>
      <c r="DL24" s="645">
        <v>10817844</v>
      </c>
      <c r="DM24" s="600"/>
      <c r="DN24" s="600"/>
      <c r="DO24" s="600"/>
      <c r="DP24" s="600"/>
      <c r="DQ24" s="600"/>
      <c r="DR24" s="600"/>
      <c r="DS24" s="600"/>
      <c r="DT24" s="600"/>
      <c r="DU24" s="600"/>
      <c r="DV24" s="601"/>
      <c r="DW24" s="604">
        <v>64.5</v>
      </c>
      <c r="DX24" s="605"/>
      <c r="DY24" s="605"/>
      <c r="DZ24" s="605"/>
      <c r="EA24" s="605"/>
      <c r="EB24" s="605"/>
      <c r="EC24" s="606"/>
    </row>
    <row r="25" spans="2:133" ht="11.25" customHeight="1">
      <c r="B25" s="607" t="s">
        <v>280</v>
      </c>
      <c r="C25" s="608"/>
      <c r="D25" s="608"/>
      <c r="E25" s="608"/>
      <c r="F25" s="608"/>
      <c r="G25" s="608"/>
      <c r="H25" s="608"/>
      <c r="I25" s="608"/>
      <c r="J25" s="608"/>
      <c r="K25" s="608"/>
      <c r="L25" s="608"/>
      <c r="M25" s="608"/>
      <c r="N25" s="608"/>
      <c r="O25" s="608"/>
      <c r="P25" s="608"/>
      <c r="Q25" s="609"/>
      <c r="R25" s="610">
        <v>17980506</v>
      </c>
      <c r="S25" s="611"/>
      <c r="T25" s="611"/>
      <c r="U25" s="611"/>
      <c r="V25" s="611"/>
      <c r="W25" s="611"/>
      <c r="X25" s="611"/>
      <c r="Y25" s="612"/>
      <c r="Z25" s="613">
        <v>58.9</v>
      </c>
      <c r="AA25" s="613"/>
      <c r="AB25" s="613"/>
      <c r="AC25" s="613"/>
      <c r="AD25" s="614">
        <v>16527728</v>
      </c>
      <c r="AE25" s="614"/>
      <c r="AF25" s="614"/>
      <c r="AG25" s="614"/>
      <c r="AH25" s="614"/>
      <c r="AI25" s="614"/>
      <c r="AJ25" s="614"/>
      <c r="AK25" s="614"/>
      <c r="AL25" s="615">
        <v>99</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6683494</v>
      </c>
      <c r="CS25" s="642"/>
      <c r="CT25" s="642"/>
      <c r="CU25" s="642"/>
      <c r="CV25" s="642"/>
      <c r="CW25" s="642"/>
      <c r="CX25" s="642"/>
      <c r="CY25" s="643"/>
      <c r="CZ25" s="615">
        <v>22.4</v>
      </c>
      <c r="DA25" s="640"/>
      <c r="DB25" s="640"/>
      <c r="DC25" s="644"/>
      <c r="DD25" s="619">
        <v>6070146</v>
      </c>
      <c r="DE25" s="642"/>
      <c r="DF25" s="642"/>
      <c r="DG25" s="642"/>
      <c r="DH25" s="642"/>
      <c r="DI25" s="642"/>
      <c r="DJ25" s="642"/>
      <c r="DK25" s="643"/>
      <c r="DL25" s="619">
        <v>5691520</v>
      </c>
      <c r="DM25" s="642"/>
      <c r="DN25" s="642"/>
      <c r="DO25" s="642"/>
      <c r="DP25" s="642"/>
      <c r="DQ25" s="642"/>
      <c r="DR25" s="642"/>
      <c r="DS25" s="642"/>
      <c r="DT25" s="642"/>
      <c r="DU25" s="642"/>
      <c r="DV25" s="643"/>
      <c r="DW25" s="615">
        <v>33.9</v>
      </c>
      <c r="DX25" s="640"/>
      <c r="DY25" s="640"/>
      <c r="DZ25" s="640"/>
      <c r="EA25" s="640"/>
      <c r="EB25" s="640"/>
      <c r="EC25" s="641"/>
    </row>
    <row r="26" spans="2:133" ht="11.25" customHeight="1">
      <c r="B26" s="607" t="s">
        <v>283</v>
      </c>
      <c r="C26" s="608"/>
      <c r="D26" s="608"/>
      <c r="E26" s="608"/>
      <c r="F26" s="608"/>
      <c r="G26" s="608"/>
      <c r="H26" s="608"/>
      <c r="I26" s="608"/>
      <c r="J26" s="608"/>
      <c r="K26" s="608"/>
      <c r="L26" s="608"/>
      <c r="M26" s="608"/>
      <c r="N26" s="608"/>
      <c r="O26" s="608"/>
      <c r="P26" s="608"/>
      <c r="Q26" s="609"/>
      <c r="R26" s="610">
        <v>7454</v>
      </c>
      <c r="S26" s="611"/>
      <c r="T26" s="611"/>
      <c r="U26" s="611"/>
      <c r="V26" s="611"/>
      <c r="W26" s="611"/>
      <c r="X26" s="611"/>
      <c r="Y26" s="612"/>
      <c r="Z26" s="613">
        <v>0</v>
      </c>
      <c r="AA26" s="613"/>
      <c r="AB26" s="613"/>
      <c r="AC26" s="613"/>
      <c r="AD26" s="614">
        <v>7454</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3557888</v>
      </c>
      <c r="CS26" s="611"/>
      <c r="CT26" s="611"/>
      <c r="CU26" s="611"/>
      <c r="CV26" s="611"/>
      <c r="CW26" s="611"/>
      <c r="CX26" s="611"/>
      <c r="CY26" s="612"/>
      <c r="CZ26" s="615">
        <v>11.9</v>
      </c>
      <c r="DA26" s="640"/>
      <c r="DB26" s="640"/>
      <c r="DC26" s="644"/>
      <c r="DD26" s="619">
        <v>3259808</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0"/>
      <c r="DY26" s="640"/>
      <c r="DZ26" s="640"/>
      <c r="EA26" s="640"/>
      <c r="EB26" s="640"/>
      <c r="EC26" s="641"/>
    </row>
    <row r="27" spans="2:133" ht="11.25" customHeight="1">
      <c r="B27" s="607" t="s">
        <v>286</v>
      </c>
      <c r="C27" s="608"/>
      <c r="D27" s="608"/>
      <c r="E27" s="608"/>
      <c r="F27" s="608"/>
      <c r="G27" s="608"/>
      <c r="H27" s="608"/>
      <c r="I27" s="608"/>
      <c r="J27" s="608"/>
      <c r="K27" s="608"/>
      <c r="L27" s="608"/>
      <c r="M27" s="608"/>
      <c r="N27" s="608"/>
      <c r="O27" s="608"/>
      <c r="P27" s="608"/>
      <c r="Q27" s="609"/>
      <c r="R27" s="610">
        <v>103423</v>
      </c>
      <c r="S27" s="611"/>
      <c r="T27" s="611"/>
      <c r="U27" s="611"/>
      <c r="V27" s="611"/>
      <c r="W27" s="611"/>
      <c r="X27" s="611"/>
      <c r="Y27" s="612"/>
      <c r="Z27" s="613">
        <v>0.3</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9764744</v>
      </c>
      <c r="BH27" s="611"/>
      <c r="BI27" s="611"/>
      <c r="BJ27" s="611"/>
      <c r="BK27" s="611"/>
      <c r="BL27" s="611"/>
      <c r="BM27" s="611"/>
      <c r="BN27" s="612"/>
      <c r="BO27" s="613">
        <v>100</v>
      </c>
      <c r="BP27" s="613"/>
      <c r="BQ27" s="613"/>
      <c r="BR27" s="613"/>
      <c r="BS27" s="614">
        <v>126141</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9693728</v>
      </c>
      <c r="CS27" s="642"/>
      <c r="CT27" s="642"/>
      <c r="CU27" s="642"/>
      <c r="CV27" s="642"/>
      <c r="CW27" s="642"/>
      <c r="CX27" s="642"/>
      <c r="CY27" s="643"/>
      <c r="CZ27" s="615">
        <v>32.5</v>
      </c>
      <c r="DA27" s="640"/>
      <c r="DB27" s="640"/>
      <c r="DC27" s="644"/>
      <c r="DD27" s="619">
        <v>3732219</v>
      </c>
      <c r="DE27" s="642"/>
      <c r="DF27" s="642"/>
      <c r="DG27" s="642"/>
      <c r="DH27" s="642"/>
      <c r="DI27" s="642"/>
      <c r="DJ27" s="642"/>
      <c r="DK27" s="643"/>
      <c r="DL27" s="619">
        <v>2677729</v>
      </c>
      <c r="DM27" s="642"/>
      <c r="DN27" s="642"/>
      <c r="DO27" s="642"/>
      <c r="DP27" s="642"/>
      <c r="DQ27" s="642"/>
      <c r="DR27" s="642"/>
      <c r="DS27" s="642"/>
      <c r="DT27" s="642"/>
      <c r="DU27" s="642"/>
      <c r="DV27" s="643"/>
      <c r="DW27" s="615">
        <v>16</v>
      </c>
      <c r="DX27" s="640"/>
      <c r="DY27" s="640"/>
      <c r="DZ27" s="640"/>
      <c r="EA27" s="640"/>
      <c r="EB27" s="640"/>
      <c r="EC27" s="641"/>
    </row>
    <row r="28" spans="2:133" ht="11.25" customHeight="1">
      <c r="B28" s="607" t="s">
        <v>289</v>
      </c>
      <c r="C28" s="608"/>
      <c r="D28" s="608"/>
      <c r="E28" s="608"/>
      <c r="F28" s="608"/>
      <c r="G28" s="608"/>
      <c r="H28" s="608"/>
      <c r="I28" s="608"/>
      <c r="J28" s="608"/>
      <c r="K28" s="608"/>
      <c r="L28" s="608"/>
      <c r="M28" s="608"/>
      <c r="N28" s="608"/>
      <c r="O28" s="608"/>
      <c r="P28" s="608"/>
      <c r="Q28" s="609"/>
      <c r="R28" s="610">
        <v>380991</v>
      </c>
      <c r="S28" s="611"/>
      <c r="T28" s="611"/>
      <c r="U28" s="611"/>
      <c r="V28" s="611"/>
      <c r="W28" s="611"/>
      <c r="X28" s="611"/>
      <c r="Y28" s="612"/>
      <c r="Z28" s="613">
        <v>1.2</v>
      </c>
      <c r="AA28" s="613"/>
      <c r="AB28" s="613"/>
      <c r="AC28" s="613"/>
      <c r="AD28" s="614">
        <v>155818</v>
      </c>
      <c r="AE28" s="614"/>
      <c r="AF28" s="614"/>
      <c r="AG28" s="614"/>
      <c r="AH28" s="614"/>
      <c r="AI28" s="614"/>
      <c r="AJ28" s="614"/>
      <c r="AK28" s="614"/>
      <c r="AL28" s="615">
        <v>0.9</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2466426</v>
      </c>
      <c r="CS28" s="611"/>
      <c r="CT28" s="611"/>
      <c r="CU28" s="611"/>
      <c r="CV28" s="611"/>
      <c r="CW28" s="611"/>
      <c r="CX28" s="611"/>
      <c r="CY28" s="612"/>
      <c r="CZ28" s="615">
        <v>8.3000000000000007</v>
      </c>
      <c r="DA28" s="640"/>
      <c r="DB28" s="640"/>
      <c r="DC28" s="644"/>
      <c r="DD28" s="619">
        <v>2448595</v>
      </c>
      <c r="DE28" s="611"/>
      <c r="DF28" s="611"/>
      <c r="DG28" s="611"/>
      <c r="DH28" s="611"/>
      <c r="DI28" s="611"/>
      <c r="DJ28" s="611"/>
      <c r="DK28" s="612"/>
      <c r="DL28" s="619">
        <v>2448595</v>
      </c>
      <c r="DM28" s="611"/>
      <c r="DN28" s="611"/>
      <c r="DO28" s="611"/>
      <c r="DP28" s="611"/>
      <c r="DQ28" s="611"/>
      <c r="DR28" s="611"/>
      <c r="DS28" s="611"/>
      <c r="DT28" s="611"/>
      <c r="DU28" s="611"/>
      <c r="DV28" s="612"/>
      <c r="DW28" s="615">
        <v>14.6</v>
      </c>
      <c r="DX28" s="640"/>
      <c r="DY28" s="640"/>
      <c r="DZ28" s="640"/>
      <c r="EA28" s="640"/>
      <c r="EB28" s="640"/>
      <c r="EC28" s="641"/>
    </row>
    <row r="29" spans="2:133" ht="11.25" customHeight="1">
      <c r="B29" s="607" t="s">
        <v>291</v>
      </c>
      <c r="C29" s="608"/>
      <c r="D29" s="608"/>
      <c r="E29" s="608"/>
      <c r="F29" s="608"/>
      <c r="G29" s="608"/>
      <c r="H29" s="608"/>
      <c r="I29" s="608"/>
      <c r="J29" s="608"/>
      <c r="K29" s="608"/>
      <c r="L29" s="608"/>
      <c r="M29" s="608"/>
      <c r="N29" s="608"/>
      <c r="O29" s="608"/>
      <c r="P29" s="608"/>
      <c r="Q29" s="609"/>
      <c r="R29" s="610">
        <v>39566</v>
      </c>
      <c r="S29" s="611"/>
      <c r="T29" s="611"/>
      <c r="U29" s="611"/>
      <c r="V29" s="611"/>
      <c r="W29" s="611"/>
      <c r="X29" s="611"/>
      <c r="Y29" s="612"/>
      <c r="Z29" s="613">
        <v>0.1</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2466426</v>
      </c>
      <c r="CS29" s="642"/>
      <c r="CT29" s="642"/>
      <c r="CU29" s="642"/>
      <c r="CV29" s="642"/>
      <c r="CW29" s="642"/>
      <c r="CX29" s="642"/>
      <c r="CY29" s="643"/>
      <c r="CZ29" s="615">
        <v>8.3000000000000007</v>
      </c>
      <c r="DA29" s="640"/>
      <c r="DB29" s="640"/>
      <c r="DC29" s="644"/>
      <c r="DD29" s="619">
        <v>2448595</v>
      </c>
      <c r="DE29" s="642"/>
      <c r="DF29" s="642"/>
      <c r="DG29" s="642"/>
      <c r="DH29" s="642"/>
      <c r="DI29" s="642"/>
      <c r="DJ29" s="642"/>
      <c r="DK29" s="643"/>
      <c r="DL29" s="619">
        <v>2448595</v>
      </c>
      <c r="DM29" s="642"/>
      <c r="DN29" s="642"/>
      <c r="DO29" s="642"/>
      <c r="DP29" s="642"/>
      <c r="DQ29" s="642"/>
      <c r="DR29" s="642"/>
      <c r="DS29" s="642"/>
      <c r="DT29" s="642"/>
      <c r="DU29" s="642"/>
      <c r="DV29" s="643"/>
      <c r="DW29" s="615">
        <v>14.6</v>
      </c>
      <c r="DX29" s="640"/>
      <c r="DY29" s="640"/>
      <c r="DZ29" s="640"/>
      <c r="EA29" s="640"/>
      <c r="EB29" s="640"/>
      <c r="EC29" s="641"/>
    </row>
    <row r="30" spans="2:133" ht="11.25" customHeight="1">
      <c r="B30" s="607" t="s">
        <v>293</v>
      </c>
      <c r="C30" s="608"/>
      <c r="D30" s="608"/>
      <c r="E30" s="608"/>
      <c r="F30" s="608"/>
      <c r="G30" s="608"/>
      <c r="H30" s="608"/>
      <c r="I30" s="608"/>
      <c r="J30" s="608"/>
      <c r="K30" s="608"/>
      <c r="L30" s="608"/>
      <c r="M30" s="608"/>
      <c r="N30" s="608"/>
      <c r="O30" s="608"/>
      <c r="P30" s="608"/>
      <c r="Q30" s="609"/>
      <c r="R30" s="610">
        <v>6700208</v>
      </c>
      <c r="S30" s="611"/>
      <c r="T30" s="611"/>
      <c r="U30" s="611"/>
      <c r="V30" s="611"/>
      <c r="W30" s="611"/>
      <c r="X30" s="611"/>
      <c r="Y30" s="612"/>
      <c r="Z30" s="613">
        <v>21.9</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2382423</v>
      </c>
      <c r="CS30" s="611"/>
      <c r="CT30" s="611"/>
      <c r="CU30" s="611"/>
      <c r="CV30" s="611"/>
      <c r="CW30" s="611"/>
      <c r="CX30" s="611"/>
      <c r="CY30" s="612"/>
      <c r="CZ30" s="615">
        <v>8</v>
      </c>
      <c r="DA30" s="640"/>
      <c r="DB30" s="640"/>
      <c r="DC30" s="644"/>
      <c r="DD30" s="619">
        <v>2364592</v>
      </c>
      <c r="DE30" s="611"/>
      <c r="DF30" s="611"/>
      <c r="DG30" s="611"/>
      <c r="DH30" s="611"/>
      <c r="DI30" s="611"/>
      <c r="DJ30" s="611"/>
      <c r="DK30" s="612"/>
      <c r="DL30" s="619">
        <v>2364592</v>
      </c>
      <c r="DM30" s="611"/>
      <c r="DN30" s="611"/>
      <c r="DO30" s="611"/>
      <c r="DP30" s="611"/>
      <c r="DQ30" s="611"/>
      <c r="DR30" s="611"/>
      <c r="DS30" s="611"/>
      <c r="DT30" s="611"/>
      <c r="DU30" s="611"/>
      <c r="DV30" s="612"/>
      <c r="DW30" s="615">
        <v>14.1</v>
      </c>
      <c r="DX30" s="640"/>
      <c r="DY30" s="640"/>
      <c r="DZ30" s="640"/>
      <c r="EA30" s="640"/>
      <c r="EB30" s="640"/>
      <c r="EC30" s="641"/>
    </row>
    <row r="31" spans="2:133" ht="11.25" customHeight="1">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6" t="s">
        <v>298</v>
      </c>
      <c r="AQ31" s="657"/>
      <c r="AR31" s="657"/>
      <c r="AS31" s="657"/>
      <c r="AT31" s="662" t="s">
        <v>299</v>
      </c>
      <c r="AU31" s="200"/>
      <c r="AV31" s="200"/>
      <c r="AW31" s="200"/>
      <c r="AX31" s="596" t="s">
        <v>177</v>
      </c>
      <c r="AY31" s="597"/>
      <c r="AZ31" s="597"/>
      <c r="BA31" s="597"/>
      <c r="BB31" s="597"/>
      <c r="BC31" s="597"/>
      <c r="BD31" s="597"/>
      <c r="BE31" s="597"/>
      <c r="BF31" s="598"/>
      <c r="BG31" s="666">
        <v>99.3</v>
      </c>
      <c r="BH31" s="654"/>
      <c r="BI31" s="654"/>
      <c r="BJ31" s="654"/>
      <c r="BK31" s="654"/>
      <c r="BL31" s="654"/>
      <c r="BM31" s="605">
        <v>98.3</v>
      </c>
      <c r="BN31" s="654"/>
      <c r="BO31" s="654"/>
      <c r="BP31" s="654"/>
      <c r="BQ31" s="655"/>
      <c r="BR31" s="666">
        <v>99.4</v>
      </c>
      <c r="BS31" s="654"/>
      <c r="BT31" s="654"/>
      <c r="BU31" s="654"/>
      <c r="BV31" s="654"/>
      <c r="BW31" s="654"/>
      <c r="BX31" s="605">
        <v>98.4</v>
      </c>
      <c r="BY31" s="654"/>
      <c r="BZ31" s="654"/>
      <c r="CA31" s="654"/>
      <c r="CB31" s="655"/>
      <c r="CD31" s="648"/>
      <c r="CE31" s="649"/>
      <c r="CF31" s="607" t="s">
        <v>300</v>
      </c>
      <c r="CG31" s="608"/>
      <c r="CH31" s="608"/>
      <c r="CI31" s="608"/>
      <c r="CJ31" s="608"/>
      <c r="CK31" s="608"/>
      <c r="CL31" s="608"/>
      <c r="CM31" s="608"/>
      <c r="CN31" s="608"/>
      <c r="CO31" s="608"/>
      <c r="CP31" s="608"/>
      <c r="CQ31" s="609"/>
      <c r="CR31" s="610">
        <v>84003</v>
      </c>
      <c r="CS31" s="642"/>
      <c r="CT31" s="642"/>
      <c r="CU31" s="642"/>
      <c r="CV31" s="642"/>
      <c r="CW31" s="642"/>
      <c r="CX31" s="642"/>
      <c r="CY31" s="643"/>
      <c r="CZ31" s="615">
        <v>0.3</v>
      </c>
      <c r="DA31" s="640"/>
      <c r="DB31" s="640"/>
      <c r="DC31" s="644"/>
      <c r="DD31" s="619">
        <v>84003</v>
      </c>
      <c r="DE31" s="642"/>
      <c r="DF31" s="642"/>
      <c r="DG31" s="642"/>
      <c r="DH31" s="642"/>
      <c r="DI31" s="642"/>
      <c r="DJ31" s="642"/>
      <c r="DK31" s="643"/>
      <c r="DL31" s="619">
        <v>84003</v>
      </c>
      <c r="DM31" s="642"/>
      <c r="DN31" s="642"/>
      <c r="DO31" s="642"/>
      <c r="DP31" s="642"/>
      <c r="DQ31" s="642"/>
      <c r="DR31" s="642"/>
      <c r="DS31" s="642"/>
      <c r="DT31" s="642"/>
      <c r="DU31" s="642"/>
      <c r="DV31" s="643"/>
      <c r="DW31" s="615">
        <v>0.5</v>
      </c>
      <c r="DX31" s="640"/>
      <c r="DY31" s="640"/>
      <c r="DZ31" s="640"/>
      <c r="EA31" s="640"/>
      <c r="EB31" s="640"/>
      <c r="EC31" s="641"/>
    </row>
    <row r="32" spans="2:133" ht="11.25" customHeight="1">
      <c r="B32" s="607" t="s">
        <v>301</v>
      </c>
      <c r="C32" s="608"/>
      <c r="D32" s="608"/>
      <c r="E32" s="608"/>
      <c r="F32" s="608"/>
      <c r="G32" s="608"/>
      <c r="H32" s="608"/>
      <c r="I32" s="608"/>
      <c r="J32" s="608"/>
      <c r="K32" s="608"/>
      <c r="L32" s="608"/>
      <c r="M32" s="608"/>
      <c r="N32" s="608"/>
      <c r="O32" s="608"/>
      <c r="P32" s="608"/>
      <c r="Q32" s="609"/>
      <c r="R32" s="610">
        <v>2333462</v>
      </c>
      <c r="S32" s="611"/>
      <c r="T32" s="611"/>
      <c r="U32" s="611"/>
      <c r="V32" s="611"/>
      <c r="W32" s="611"/>
      <c r="X32" s="611"/>
      <c r="Y32" s="612"/>
      <c r="Z32" s="613">
        <v>7.6</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196" t="s">
        <v>302</v>
      </c>
      <c r="AX32" s="607" t="s">
        <v>303</v>
      </c>
      <c r="AY32" s="608"/>
      <c r="AZ32" s="608"/>
      <c r="BA32" s="608"/>
      <c r="BB32" s="608"/>
      <c r="BC32" s="608"/>
      <c r="BD32" s="608"/>
      <c r="BE32" s="608"/>
      <c r="BF32" s="609"/>
      <c r="BG32" s="667">
        <v>99</v>
      </c>
      <c r="BH32" s="642"/>
      <c r="BI32" s="642"/>
      <c r="BJ32" s="642"/>
      <c r="BK32" s="642"/>
      <c r="BL32" s="642"/>
      <c r="BM32" s="616">
        <v>97.6</v>
      </c>
      <c r="BN32" s="642"/>
      <c r="BO32" s="642"/>
      <c r="BP32" s="642"/>
      <c r="BQ32" s="665"/>
      <c r="BR32" s="667">
        <v>99.1</v>
      </c>
      <c r="BS32" s="642"/>
      <c r="BT32" s="642"/>
      <c r="BU32" s="642"/>
      <c r="BV32" s="642"/>
      <c r="BW32" s="642"/>
      <c r="BX32" s="616">
        <v>97.8</v>
      </c>
      <c r="BY32" s="642"/>
      <c r="BZ32" s="642"/>
      <c r="CA32" s="642"/>
      <c r="CB32" s="665"/>
      <c r="CD32" s="650"/>
      <c r="CE32" s="651"/>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0"/>
      <c r="DB32" s="640"/>
      <c r="DC32" s="644"/>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0"/>
      <c r="DY32" s="640"/>
      <c r="DZ32" s="640"/>
      <c r="EA32" s="640"/>
      <c r="EB32" s="640"/>
      <c r="EC32" s="641"/>
    </row>
    <row r="33" spans="2:133" ht="11.25" customHeight="1">
      <c r="B33" s="607" t="s">
        <v>305</v>
      </c>
      <c r="C33" s="608"/>
      <c r="D33" s="608"/>
      <c r="E33" s="608"/>
      <c r="F33" s="608"/>
      <c r="G33" s="608"/>
      <c r="H33" s="608"/>
      <c r="I33" s="608"/>
      <c r="J33" s="608"/>
      <c r="K33" s="608"/>
      <c r="L33" s="608"/>
      <c r="M33" s="608"/>
      <c r="N33" s="608"/>
      <c r="O33" s="608"/>
      <c r="P33" s="608"/>
      <c r="Q33" s="609"/>
      <c r="R33" s="610">
        <v>48092</v>
      </c>
      <c r="S33" s="611"/>
      <c r="T33" s="611"/>
      <c r="U33" s="611"/>
      <c r="V33" s="611"/>
      <c r="W33" s="611"/>
      <c r="X33" s="611"/>
      <c r="Y33" s="612"/>
      <c r="Z33" s="613">
        <v>0.2</v>
      </c>
      <c r="AA33" s="613"/>
      <c r="AB33" s="613"/>
      <c r="AC33" s="613"/>
      <c r="AD33" s="614">
        <v>4220</v>
      </c>
      <c r="AE33" s="614"/>
      <c r="AF33" s="614"/>
      <c r="AG33" s="614"/>
      <c r="AH33" s="614"/>
      <c r="AI33" s="614"/>
      <c r="AJ33" s="614"/>
      <c r="AK33" s="614"/>
      <c r="AL33" s="615">
        <v>0</v>
      </c>
      <c r="AM33" s="616"/>
      <c r="AN33" s="616"/>
      <c r="AO33" s="617"/>
      <c r="AP33" s="660"/>
      <c r="AQ33" s="661"/>
      <c r="AR33" s="661"/>
      <c r="AS33" s="661"/>
      <c r="AT33" s="664"/>
      <c r="AU33" s="201"/>
      <c r="AV33" s="201"/>
      <c r="AW33" s="201"/>
      <c r="AX33" s="631" t="s">
        <v>306</v>
      </c>
      <c r="AY33" s="632"/>
      <c r="AZ33" s="632"/>
      <c r="BA33" s="632"/>
      <c r="BB33" s="632"/>
      <c r="BC33" s="632"/>
      <c r="BD33" s="632"/>
      <c r="BE33" s="632"/>
      <c r="BF33" s="633"/>
      <c r="BG33" s="668">
        <v>99.6</v>
      </c>
      <c r="BH33" s="669"/>
      <c r="BI33" s="669"/>
      <c r="BJ33" s="669"/>
      <c r="BK33" s="669"/>
      <c r="BL33" s="669"/>
      <c r="BM33" s="670">
        <v>98.8</v>
      </c>
      <c r="BN33" s="669"/>
      <c r="BO33" s="669"/>
      <c r="BP33" s="669"/>
      <c r="BQ33" s="671"/>
      <c r="BR33" s="668">
        <v>99.6</v>
      </c>
      <c r="BS33" s="669"/>
      <c r="BT33" s="669"/>
      <c r="BU33" s="669"/>
      <c r="BV33" s="669"/>
      <c r="BW33" s="669"/>
      <c r="BX33" s="670">
        <v>98.9</v>
      </c>
      <c r="BY33" s="669"/>
      <c r="BZ33" s="669"/>
      <c r="CA33" s="669"/>
      <c r="CB33" s="671"/>
      <c r="CD33" s="607" t="s">
        <v>307</v>
      </c>
      <c r="CE33" s="608"/>
      <c r="CF33" s="608"/>
      <c r="CG33" s="608"/>
      <c r="CH33" s="608"/>
      <c r="CI33" s="608"/>
      <c r="CJ33" s="608"/>
      <c r="CK33" s="608"/>
      <c r="CL33" s="608"/>
      <c r="CM33" s="608"/>
      <c r="CN33" s="608"/>
      <c r="CO33" s="608"/>
      <c r="CP33" s="608"/>
      <c r="CQ33" s="609"/>
      <c r="CR33" s="610">
        <v>9490826</v>
      </c>
      <c r="CS33" s="642"/>
      <c r="CT33" s="642"/>
      <c r="CU33" s="642"/>
      <c r="CV33" s="642"/>
      <c r="CW33" s="642"/>
      <c r="CX33" s="642"/>
      <c r="CY33" s="643"/>
      <c r="CZ33" s="615">
        <v>31.8</v>
      </c>
      <c r="DA33" s="640"/>
      <c r="DB33" s="640"/>
      <c r="DC33" s="644"/>
      <c r="DD33" s="619">
        <v>7744010</v>
      </c>
      <c r="DE33" s="642"/>
      <c r="DF33" s="642"/>
      <c r="DG33" s="642"/>
      <c r="DH33" s="642"/>
      <c r="DI33" s="642"/>
      <c r="DJ33" s="642"/>
      <c r="DK33" s="643"/>
      <c r="DL33" s="619">
        <v>6258173</v>
      </c>
      <c r="DM33" s="642"/>
      <c r="DN33" s="642"/>
      <c r="DO33" s="642"/>
      <c r="DP33" s="642"/>
      <c r="DQ33" s="642"/>
      <c r="DR33" s="642"/>
      <c r="DS33" s="642"/>
      <c r="DT33" s="642"/>
      <c r="DU33" s="642"/>
      <c r="DV33" s="643"/>
      <c r="DW33" s="615">
        <v>37.299999999999997</v>
      </c>
      <c r="DX33" s="640"/>
      <c r="DY33" s="640"/>
      <c r="DZ33" s="640"/>
      <c r="EA33" s="640"/>
      <c r="EB33" s="640"/>
      <c r="EC33" s="641"/>
    </row>
    <row r="34" spans="2:133" ht="11.25" customHeight="1">
      <c r="B34" s="607" t="s">
        <v>308</v>
      </c>
      <c r="C34" s="608"/>
      <c r="D34" s="608"/>
      <c r="E34" s="608"/>
      <c r="F34" s="608"/>
      <c r="G34" s="608"/>
      <c r="H34" s="608"/>
      <c r="I34" s="608"/>
      <c r="J34" s="608"/>
      <c r="K34" s="608"/>
      <c r="L34" s="608"/>
      <c r="M34" s="608"/>
      <c r="N34" s="608"/>
      <c r="O34" s="608"/>
      <c r="P34" s="608"/>
      <c r="Q34" s="609"/>
      <c r="R34" s="610">
        <v>13650</v>
      </c>
      <c r="S34" s="611"/>
      <c r="T34" s="611"/>
      <c r="U34" s="611"/>
      <c r="V34" s="611"/>
      <c r="W34" s="611"/>
      <c r="X34" s="611"/>
      <c r="Y34" s="612"/>
      <c r="Z34" s="613">
        <v>0</v>
      </c>
      <c r="AA34" s="613"/>
      <c r="AB34" s="613"/>
      <c r="AC34" s="613"/>
      <c r="AD34" s="614" t="s">
        <v>122</v>
      </c>
      <c r="AE34" s="614"/>
      <c r="AF34" s="614"/>
      <c r="AG34" s="614"/>
      <c r="AH34" s="614"/>
      <c r="AI34" s="614"/>
      <c r="AJ34" s="614"/>
      <c r="AK34" s="614"/>
      <c r="AL34" s="615" t="s">
        <v>122</v>
      </c>
      <c r="AM34" s="616"/>
      <c r="AN34" s="616"/>
      <c r="AO34" s="617"/>
      <c r="AP34" s="204"/>
      <c r="AQ34" s="205"/>
      <c r="AS34" s="200"/>
      <c r="AT34" s="200"/>
      <c r="AU34" s="200"/>
      <c r="AV34" s="200"/>
      <c r="AW34" s="200"/>
      <c r="AX34" s="200"/>
      <c r="AY34" s="200"/>
      <c r="AZ34" s="200"/>
      <c r="BA34" s="200"/>
      <c r="BB34" s="200"/>
      <c r="BC34" s="200"/>
      <c r="BD34" s="200"/>
      <c r="BE34" s="200"/>
      <c r="BF34" s="200"/>
      <c r="BG34" s="205"/>
      <c r="BH34" s="205"/>
      <c r="BI34" s="205"/>
      <c r="BJ34" s="205"/>
      <c r="BK34" s="205"/>
      <c r="BL34" s="205"/>
      <c r="BM34" s="205"/>
      <c r="BN34" s="205"/>
      <c r="BO34" s="205"/>
      <c r="BP34" s="205"/>
      <c r="BQ34" s="205"/>
      <c r="BR34" s="205"/>
      <c r="BS34" s="205"/>
      <c r="BT34" s="205"/>
      <c r="BU34" s="205"/>
      <c r="BV34" s="205"/>
      <c r="BW34" s="205"/>
      <c r="BX34" s="205"/>
      <c r="BY34" s="205"/>
      <c r="BZ34" s="205"/>
      <c r="CA34" s="205"/>
      <c r="CB34" s="205"/>
      <c r="CD34" s="607" t="s">
        <v>309</v>
      </c>
      <c r="CE34" s="608"/>
      <c r="CF34" s="608"/>
      <c r="CG34" s="608"/>
      <c r="CH34" s="608"/>
      <c r="CI34" s="608"/>
      <c r="CJ34" s="608"/>
      <c r="CK34" s="608"/>
      <c r="CL34" s="608"/>
      <c r="CM34" s="608"/>
      <c r="CN34" s="608"/>
      <c r="CO34" s="608"/>
      <c r="CP34" s="608"/>
      <c r="CQ34" s="609"/>
      <c r="CR34" s="610">
        <v>3180476</v>
      </c>
      <c r="CS34" s="611"/>
      <c r="CT34" s="611"/>
      <c r="CU34" s="611"/>
      <c r="CV34" s="611"/>
      <c r="CW34" s="611"/>
      <c r="CX34" s="611"/>
      <c r="CY34" s="612"/>
      <c r="CZ34" s="615">
        <v>10.7</v>
      </c>
      <c r="DA34" s="640"/>
      <c r="DB34" s="640"/>
      <c r="DC34" s="644"/>
      <c r="DD34" s="619">
        <v>2635803</v>
      </c>
      <c r="DE34" s="611"/>
      <c r="DF34" s="611"/>
      <c r="DG34" s="611"/>
      <c r="DH34" s="611"/>
      <c r="DI34" s="611"/>
      <c r="DJ34" s="611"/>
      <c r="DK34" s="612"/>
      <c r="DL34" s="619">
        <v>2316206</v>
      </c>
      <c r="DM34" s="611"/>
      <c r="DN34" s="611"/>
      <c r="DO34" s="611"/>
      <c r="DP34" s="611"/>
      <c r="DQ34" s="611"/>
      <c r="DR34" s="611"/>
      <c r="DS34" s="611"/>
      <c r="DT34" s="611"/>
      <c r="DU34" s="611"/>
      <c r="DV34" s="612"/>
      <c r="DW34" s="615">
        <v>13.8</v>
      </c>
      <c r="DX34" s="640"/>
      <c r="DY34" s="640"/>
      <c r="DZ34" s="640"/>
      <c r="EA34" s="640"/>
      <c r="EB34" s="640"/>
      <c r="EC34" s="641"/>
    </row>
    <row r="35" spans="2:133" ht="11.25" customHeight="1">
      <c r="B35" s="607" t="s">
        <v>310</v>
      </c>
      <c r="C35" s="608"/>
      <c r="D35" s="608"/>
      <c r="E35" s="608"/>
      <c r="F35" s="608"/>
      <c r="G35" s="608"/>
      <c r="H35" s="608"/>
      <c r="I35" s="608"/>
      <c r="J35" s="608"/>
      <c r="K35" s="608"/>
      <c r="L35" s="608"/>
      <c r="M35" s="608"/>
      <c r="N35" s="608"/>
      <c r="O35" s="608"/>
      <c r="P35" s="608"/>
      <c r="Q35" s="609"/>
      <c r="R35" s="610">
        <v>1369060</v>
      </c>
      <c r="S35" s="611"/>
      <c r="T35" s="611"/>
      <c r="U35" s="611"/>
      <c r="V35" s="611"/>
      <c r="W35" s="611"/>
      <c r="X35" s="611"/>
      <c r="Y35" s="612"/>
      <c r="Z35" s="613">
        <v>4.5</v>
      </c>
      <c r="AA35" s="613"/>
      <c r="AB35" s="613"/>
      <c r="AC35" s="613"/>
      <c r="AD35" s="614" t="s">
        <v>122</v>
      </c>
      <c r="AE35" s="614"/>
      <c r="AF35" s="614"/>
      <c r="AG35" s="614"/>
      <c r="AH35" s="614"/>
      <c r="AI35" s="614"/>
      <c r="AJ35" s="614"/>
      <c r="AK35" s="614"/>
      <c r="AL35" s="615" t="s">
        <v>122</v>
      </c>
      <c r="AM35" s="616"/>
      <c r="AN35" s="616"/>
      <c r="AO35" s="617"/>
      <c r="AP35" s="20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252321</v>
      </c>
      <c r="CS35" s="642"/>
      <c r="CT35" s="642"/>
      <c r="CU35" s="642"/>
      <c r="CV35" s="642"/>
      <c r="CW35" s="642"/>
      <c r="CX35" s="642"/>
      <c r="CY35" s="643"/>
      <c r="CZ35" s="615">
        <v>0.8</v>
      </c>
      <c r="DA35" s="640"/>
      <c r="DB35" s="640"/>
      <c r="DC35" s="644"/>
      <c r="DD35" s="619">
        <v>84644</v>
      </c>
      <c r="DE35" s="642"/>
      <c r="DF35" s="642"/>
      <c r="DG35" s="642"/>
      <c r="DH35" s="642"/>
      <c r="DI35" s="642"/>
      <c r="DJ35" s="642"/>
      <c r="DK35" s="643"/>
      <c r="DL35" s="619">
        <v>82093</v>
      </c>
      <c r="DM35" s="642"/>
      <c r="DN35" s="642"/>
      <c r="DO35" s="642"/>
      <c r="DP35" s="642"/>
      <c r="DQ35" s="642"/>
      <c r="DR35" s="642"/>
      <c r="DS35" s="642"/>
      <c r="DT35" s="642"/>
      <c r="DU35" s="642"/>
      <c r="DV35" s="643"/>
      <c r="DW35" s="615">
        <v>0.5</v>
      </c>
      <c r="DX35" s="640"/>
      <c r="DY35" s="640"/>
      <c r="DZ35" s="640"/>
      <c r="EA35" s="640"/>
      <c r="EB35" s="640"/>
      <c r="EC35" s="641"/>
    </row>
    <row r="36" spans="2:133" ht="11.25" customHeight="1">
      <c r="B36" s="607" t="s">
        <v>314</v>
      </c>
      <c r="C36" s="608"/>
      <c r="D36" s="608"/>
      <c r="E36" s="608"/>
      <c r="F36" s="608"/>
      <c r="G36" s="608"/>
      <c r="H36" s="608"/>
      <c r="I36" s="608"/>
      <c r="J36" s="608"/>
      <c r="K36" s="608"/>
      <c r="L36" s="608"/>
      <c r="M36" s="608"/>
      <c r="N36" s="608"/>
      <c r="O36" s="608"/>
      <c r="P36" s="608"/>
      <c r="Q36" s="609"/>
      <c r="R36" s="610">
        <v>477737</v>
      </c>
      <c r="S36" s="611"/>
      <c r="T36" s="611"/>
      <c r="U36" s="611"/>
      <c r="V36" s="611"/>
      <c r="W36" s="611"/>
      <c r="X36" s="611"/>
      <c r="Y36" s="612"/>
      <c r="Z36" s="613">
        <v>1.6</v>
      </c>
      <c r="AA36" s="613"/>
      <c r="AB36" s="613"/>
      <c r="AC36" s="613"/>
      <c r="AD36" s="614" t="s">
        <v>122</v>
      </c>
      <c r="AE36" s="614"/>
      <c r="AF36" s="614"/>
      <c r="AG36" s="614"/>
      <c r="AH36" s="614"/>
      <c r="AI36" s="614"/>
      <c r="AJ36" s="614"/>
      <c r="AK36" s="614"/>
      <c r="AL36" s="615" t="s">
        <v>122</v>
      </c>
      <c r="AM36" s="616"/>
      <c r="AN36" s="616"/>
      <c r="AO36" s="617"/>
      <c r="AP36" s="206"/>
      <c r="AQ36" s="676" t="s">
        <v>315</v>
      </c>
      <c r="AR36" s="677"/>
      <c r="AS36" s="677"/>
      <c r="AT36" s="677"/>
      <c r="AU36" s="677"/>
      <c r="AV36" s="677"/>
      <c r="AW36" s="677"/>
      <c r="AX36" s="677"/>
      <c r="AY36" s="678"/>
      <c r="AZ36" s="599">
        <v>3254513</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15594</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2399194</v>
      </c>
      <c r="CS36" s="611"/>
      <c r="CT36" s="611"/>
      <c r="CU36" s="611"/>
      <c r="CV36" s="611"/>
      <c r="CW36" s="611"/>
      <c r="CX36" s="611"/>
      <c r="CY36" s="612"/>
      <c r="CZ36" s="615">
        <v>8</v>
      </c>
      <c r="DA36" s="640"/>
      <c r="DB36" s="640"/>
      <c r="DC36" s="644"/>
      <c r="DD36" s="619">
        <v>2106006</v>
      </c>
      <c r="DE36" s="611"/>
      <c r="DF36" s="611"/>
      <c r="DG36" s="611"/>
      <c r="DH36" s="611"/>
      <c r="DI36" s="611"/>
      <c r="DJ36" s="611"/>
      <c r="DK36" s="612"/>
      <c r="DL36" s="619">
        <v>1487193</v>
      </c>
      <c r="DM36" s="611"/>
      <c r="DN36" s="611"/>
      <c r="DO36" s="611"/>
      <c r="DP36" s="611"/>
      <c r="DQ36" s="611"/>
      <c r="DR36" s="611"/>
      <c r="DS36" s="611"/>
      <c r="DT36" s="611"/>
      <c r="DU36" s="611"/>
      <c r="DV36" s="612"/>
      <c r="DW36" s="615">
        <v>8.9</v>
      </c>
      <c r="DX36" s="640"/>
      <c r="DY36" s="640"/>
      <c r="DZ36" s="640"/>
      <c r="EA36" s="640"/>
      <c r="EB36" s="640"/>
      <c r="EC36" s="641"/>
    </row>
    <row r="37" spans="2:133" ht="11.25" customHeight="1">
      <c r="B37" s="607" t="s">
        <v>318</v>
      </c>
      <c r="C37" s="608"/>
      <c r="D37" s="608"/>
      <c r="E37" s="608"/>
      <c r="F37" s="608"/>
      <c r="G37" s="608"/>
      <c r="H37" s="608"/>
      <c r="I37" s="608"/>
      <c r="J37" s="608"/>
      <c r="K37" s="608"/>
      <c r="L37" s="608"/>
      <c r="M37" s="608"/>
      <c r="N37" s="608"/>
      <c r="O37" s="608"/>
      <c r="P37" s="608"/>
      <c r="Q37" s="609"/>
      <c r="R37" s="610">
        <v>329118</v>
      </c>
      <c r="S37" s="611"/>
      <c r="T37" s="611"/>
      <c r="U37" s="611"/>
      <c r="V37" s="611"/>
      <c r="W37" s="611"/>
      <c r="X37" s="611"/>
      <c r="Y37" s="612"/>
      <c r="Z37" s="613">
        <v>1.1000000000000001</v>
      </c>
      <c r="AA37" s="613"/>
      <c r="AB37" s="613"/>
      <c r="AC37" s="613"/>
      <c r="AD37" s="614">
        <v>1865</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159490</v>
      </c>
      <c r="BA37" s="611"/>
      <c r="BB37" s="611"/>
      <c r="BC37" s="611"/>
      <c r="BD37" s="642"/>
      <c r="BE37" s="642"/>
      <c r="BF37" s="665"/>
      <c r="BG37" s="607" t="s">
        <v>320</v>
      </c>
      <c r="BH37" s="608"/>
      <c r="BI37" s="608"/>
      <c r="BJ37" s="608"/>
      <c r="BK37" s="608"/>
      <c r="BL37" s="608"/>
      <c r="BM37" s="608"/>
      <c r="BN37" s="608"/>
      <c r="BO37" s="608"/>
      <c r="BP37" s="608"/>
      <c r="BQ37" s="608"/>
      <c r="BR37" s="608"/>
      <c r="BS37" s="608"/>
      <c r="BT37" s="608"/>
      <c r="BU37" s="609"/>
      <c r="BV37" s="610">
        <v>-79625</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877999</v>
      </c>
      <c r="CS37" s="642"/>
      <c r="CT37" s="642"/>
      <c r="CU37" s="642"/>
      <c r="CV37" s="642"/>
      <c r="CW37" s="642"/>
      <c r="CX37" s="642"/>
      <c r="CY37" s="643"/>
      <c r="CZ37" s="615">
        <v>2.9</v>
      </c>
      <c r="DA37" s="640"/>
      <c r="DB37" s="640"/>
      <c r="DC37" s="644"/>
      <c r="DD37" s="619">
        <v>875487</v>
      </c>
      <c r="DE37" s="642"/>
      <c r="DF37" s="642"/>
      <c r="DG37" s="642"/>
      <c r="DH37" s="642"/>
      <c r="DI37" s="642"/>
      <c r="DJ37" s="642"/>
      <c r="DK37" s="643"/>
      <c r="DL37" s="619">
        <v>611492</v>
      </c>
      <c r="DM37" s="642"/>
      <c r="DN37" s="642"/>
      <c r="DO37" s="642"/>
      <c r="DP37" s="642"/>
      <c r="DQ37" s="642"/>
      <c r="DR37" s="642"/>
      <c r="DS37" s="642"/>
      <c r="DT37" s="642"/>
      <c r="DU37" s="642"/>
      <c r="DV37" s="643"/>
      <c r="DW37" s="615">
        <v>3.6</v>
      </c>
      <c r="DX37" s="640"/>
      <c r="DY37" s="640"/>
      <c r="DZ37" s="640"/>
      <c r="EA37" s="640"/>
      <c r="EB37" s="640"/>
      <c r="EC37" s="641"/>
    </row>
    <row r="38" spans="2:133" ht="11.25" customHeight="1">
      <c r="B38" s="607" t="s">
        <v>322</v>
      </c>
      <c r="C38" s="608"/>
      <c r="D38" s="608"/>
      <c r="E38" s="608"/>
      <c r="F38" s="608"/>
      <c r="G38" s="608"/>
      <c r="H38" s="608"/>
      <c r="I38" s="608"/>
      <c r="J38" s="608"/>
      <c r="K38" s="608"/>
      <c r="L38" s="608"/>
      <c r="M38" s="608"/>
      <c r="N38" s="608"/>
      <c r="O38" s="608"/>
      <c r="P38" s="608"/>
      <c r="Q38" s="609"/>
      <c r="R38" s="610">
        <v>753500</v>
      </c>
      <c r="S38" s="611"/>
      <c r="T38" s="611"/>
      <c r="U38" s="611"/>
      <c r="V38" s="611"/>
      <c r="W38" s="611"/>
      <c r="X38" s="611"/>
      <c r="Y38" s="612"/>
      <c r="Z38" s="613">
        <v>2.5</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17776</v>
      </c>
      <c r="BA38" s="611"/>
      <c r="BB38" s="611"/>
      <c r="BC38" s="611"/>
      <c r="BD38" s="642"/>
      <c r="BE38" s="642"/>
      <c r="BF38" s="665"/>
      <c r="BG38" s="607" t="s">
        <v>324</v>
      </c>
      <c r="BH38" s="608"/>
      <c r="BI38" s="608"/>
      <c r="BJ38" s="608"/>
      <c r="BK38" s="608"/>
      <c r="BL38" s="608"/>
      <c r="BM38" s="608"/>
      <c r="BN38" s="608"/>
      <c r="BO38" s="608"/>
      <c r="BP38" s="608"/>
      <c r="BQ38" s="608"/>
      <c r="BR38" s="608"/>
      <c r="BS38" s="608"/>
      <c r="BT38" s="608"/>
      <c r="BU38" s="609"/>
      <c r="BV38" s="610">
        <v>9091</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3077247</v>
      </c>
      <c r="CS38" s="611"/>
      <c r="CT38" s="611"/>
      <c r="CU38" s="611"/>
      <c r="CV38" s="611"/>
      <c r="CW38" s="611"/>
      <c r="CX38" s="611"/>
      <c r="CY38" s="612"/>
      <c r="CZ38" s="615">
        <v>10.3</v>
      </c>
      <c r="DA38" s="640"/>
      <c r="DB38" s="640"/>
      <c r="DC38" s="644"/>
      <c r="DD38" s="619">
        <v>2482487</v>
      </c>
      <c r="DE38" s="611"/>
      <c r="DF38" s="611"/>
      <c r="DG38" s="611"/>
      <c r="DH38" s="611"/>
      <c r="DI38" s="611"/>
      <c r="DJ38" s="611"/>
      <c r="DK38" s="612"/>
      <c r="DL38" s="619">
        <v>2372045</v>
      </c>
      <c r="DM38" s="611"/>
      <c r="DN38" s="611"/>
      <c r="DO38" s="611"/>
      <c r="DP38" s="611"/>
      <c r="DQ38" s="611"/>
      <c r="DR38" s="611"/>
      <c r="DS38" s="611"/>
      <c r="DT38" s="611"/>
      <c r="DU38" s="611"/>
      <c r="DV38" s="612"/>
      <c r="DW38" s="615">
        <v>14.1</v>
      </c>
      <c r="DX38" s="640"/>
      <c r="DY38" s="640"/>
      <c r="DZ38" s="640"/>
      <c r="EA38" s="640"/>
      <c r="EB38" s="640"/>
      <c r="EC38" s="641"/>
    </row>
    <row r="39" spans="2:133" ht="11.25" customHeight="1">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t="s">
        <v>122</v>
      </c>
      <c r="BA39" s="611"/>
      <c r="BB39" s="611"/>
      <c r="BC39" s="611"/>
      <c r="BD39" s="642"/>
      <c r="BE39" s="642"/>
      <c r="BF39" s="665"/>
      <c r="BG39" s="607" t="s">
        <v>328</v>
      </c>
      <c r="BH39" s="608"/>
      <c r="BI39" s="608"/>
      <c r="BJ39" s="608"/>
      <c r="BK39" s="608"/>
      <c r="BL39" s="608"/>
      <c r="BM39" s="608"/>
      <c r="BN39" s="608"/>
      <c r="BO39" s="608"/>
      <c r="BP39" s="608"/>
      <c r="BQ39" s="608"/>
      <c r="BR39" s="608"/>
      <c r="BS39" s="608"/>
      <c r="BT39" s="608"/>
      <c r="BU39" s="609"/>
      <c r="BV39" s="610">
        <v>13145</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575481</v>
      </c>
      <c r="CS39" s="642"/>
      <c r="CT39" s="642"/>
      <c r="CU39" s="642"/>
      <c r="CV39" s="642"/>
      <c r="CW39" s="642"/>
      <c r="CX39" s="642"/>
      <c r="CY39" s="643"/>
      <c r="CZ39" s="615">
        <v>1.9</v>
      </c>
      <c r="DA39" s="640"/>
      <c r="DB39" s="640"/>
      <c r="DC39" s="644"/>
      <c r="DD39" s="619">
        <v>434434</v>
      </c>
      <c r="DE39" s="642"/>
      <c r="DF39" s="642"/>
      <c r="DG39" s="642"/>
      <c r="DH39" s="642"/>
      <c r="DI39" s="642"/>
      <c r="DJ39" s="642"/>
      <c r="DK39" s="643"/>
      <c r="DL39" s="619" t="s">
        <v>122</v>
      </c>
      <c r="DM39" s="642"/>
      <c r="DN39" s="642"/>
      <c r="DO39" s="642"/>
      <c r="DP39" s="642"/>
      <c r="DQ39" s="642"/>
      <c r="DR39" s="642"/>
      <c r="DS39" s="642"/>
      <c r="DT39" s="642"/>
      <c r="DU39" s="642"/>
      <c r="DV39" s="643"/>
      <c r="DW39" s="615" t="s">
        <v>122</v>
      </c>
      <c r="DX39" s="640"/>
      <c r="DY39" s="640"/>
      <c r="DZ39" s="640"/>
      <c r="EA39" s="640"/>
      <c r="EB39" s="640"/>
      <c r="EC39" s="641"/>
    </row>
    <row r="40" spans="2:133" ht="11.25" customHeight="1">
      <c r="B40" s="607" t="s">
        <v>330</v>
      </c>
      <c r="C40" s="608"/>
      <c r="D40" s="608"/>
      <c r="E40" s="608"/>
      <c r="F40" s="608"/>
      <c r="G40" s="608"/>
      <c r="H40" s="608"/>
      <c r="I40" s="608"/>
      <c r="J40" s="608"/>
      <c r="K40" s="608"/>
      <c r="L40" s="608"/>
      <c r="M40" s="608"/>
      <c r="N40" s="608"/>
      <c r="O40" s="608"/>
      <c r="P40" s="608"/>
      <c r="Q40" s="609"/>
      <c r="R40" s="610">
        <v>74900</v>
      </c>
      <c r="S40" s="611"/>
      <c r="T40" s="611"/>
      <c r="U40" s="611"/>
      <c r="V40" s="611"/>
      <c r="W40" s="611"/>
      <c r="X40" s="611"/>
      <c r="Y40" s="612"/>
      <c r="Z40" s="613">
        <v>0.2</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42"/>
      <c r="BE40" s="642"/>
      <c r="BF40" s="665"/>
      <c r="BG40" s="658" t="s">
        <v>332</v>
      </c>
      <c r="BH40" s="659"/>
      <c r="BI40" s="659"/>
      <c r="BJ40" s="659"/>
      <c r="BK40" s="659"/>
      <c r="BL40" s="202"/>
      <c r="BM40" s="608" t="s">
        <v>333</v>
      </c>
      <c r="BN40" s="608"/>
      <c r="BO40" s="608"/>
      <c r="BP40" s="608"/>
      <c r="BQ40" s="608"/>
      <c r="BR40" s="608"/>
      <c r="BS40" s="608"/>
      <c r="BT40" s="608"/>
      <c r="BU40" s="609"/>
      <c r="BV40" s="610">
        <v>103</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6107</v>
      </c>
      <c r="CS40" s="611"/>
      <c r="CT40" s="611"/>
      <c r="CU40" s="611"/>
      <c r="CV40" s="611"/>
      <c r="CW40" s="611"/>
      <c r="CX40" s="611"/>
      <c r="CY40" s="612"/>
      <c r="CZ40" s="615">
        <v>0</v>
      </c>
      <c r="DA40" s="640"/>
      <c r="DB40" s="640"/>
      <c r="DC40" s="644"/>
      <c r="DD40" s="619">
        <v>636</v>
      </c>
      <c r="DE40" s="611"/>
      <c r="DF40" s="611"/>
      <c r="DG40" s="611"/>
      <c r="DH40" s="611"/>
      <c r="DI40" s="611"/>
      <c r="DJ40" s="611"/>
      <c r="DK40" s="612"/>
      <c r="DL40" s="619">
        <v>636</v>
      </c>
      <c r="DM40" s="611"/>
      <c r="DN40" s="611"/>
      <c r="DO40" s="611"/>
      <c r="DP40" s="611"/>
      <c r="DQ40" s="611"/>
      <c r="DR40" s="611"/>
      <c r="DS40" s="611"/>
      <c r="DT40" s="611"/>
      <c r="DU40" s="611"/>
      <c r="DV40" s="612"/>
      <c r="DW40" s="615">
        <v>0</v>
      </c>
      <c r="DX40" s="640"/>
      <c r="DY40" s="640"/>
      <c r="DZ40" s="640"/>
      <c r="EA40" s="640"/>
      <c r="EB40" s="640"/>
      <c r="EC40" s="641"/>
    </row>
    <row r="41" spans="2:133" ht="11.25" customHeight="1">
      <c r="B41" s="631" t="s">
        <v>335</v>
      </c>
      <c r="C41" s="632"/>
      <c r="D41" s="632"/>
      <c r="E41" s="632"/>
      <c r="F41" s="632"/>
      <c r="G41" s="632"/>
      <c r="H41" s="632"/>
      <c r="I41" s="632"/>
      <c r="J41" s="632"/>
      <c r="K41" s="632"/>
      <c r="L41" s="632"/>
      <c r="M41" s="632"/>
      <c r="N41" s="632"/>
      <c r="O41" s="632"/>
      <c r="P41" s="632"/>
      <c r="Q41" s="633"/>
      <c r="R41" s="682">
        <v>30536767</v>
      </c>
      <c r="S41" s="683"/>
      <c r="T41" s="683"/>
      <c r="U41" s="683"/>
      <c r="V41" s="683"/>
      <c r="W41" s="683"/>
      <c r="X41" s="683"/>
      <c r="Y41" s="687"/>
      <c r="Z41" s="688">
        <v>100</v>
      </c>
      <c r="AA41" s="688"/>
      <c r="AB41" s="688"/>
      <c r="AC41" s="688"/>
      <c r="AD41" s="689">
        <v>16697085</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712057</v>
      </c>
      <c r="BA41" s="611"/>
      <c r="BB41" s="611"/>
      <c r="BC41" s="611"/>
      <c r="BD41" s="642"/>
      <c r="BE41" s="642"/>
      <c r="BF41" s="665"/>
      <c r="BG41" s="658"/>
      <c r="BH41" s="659"/>
      <c r="BI41" s="659"/>
      <c r="BJ41" s="659"/>
      <c r="BK41" s="659"/>
      <c r="BL41" s="202"/>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2"/>
      <c r="CT41" s="642"/>
      <c r="CU41" s="642"/>
      <c r="CV41" s="642"/>
      <c r="CW41" s="642"/>
      <c r="CX41" s="642"/>
      <c r="CY41" s="643"/>
      <c r="CZ41" s="615" t="s">
        <v>122</v>
      </c>
      <c r="DA41" s="640"/>
      <c r="DB41" s="640"/>
      <c r="DC41" s="644"/>
      <c r="DD41" s="619" t="s">
        <v>122</v>
      </c>
      <c r="DE41" s="642"/>
      <c r="DF41" s="642"/>
      <c r="DG41" s="642"/>
      <c r="DH41" s="642"/>
      <c r="DI41" s="642"/>
      <c r="DJ41" s="642"/>
      <c r="DK41" s="643"/>
      <c r="DL41" s="693"/>
      <c r="DM41" s="694"/>
      <c r="DN41" s="694"/>
      <c r="DO41" s="694"/>
      <c r="DP41" s="694"/>
      <c r="DQ41" s="694"/>
      <c r="DR41" s="694"/>
      <c r="DS41" s="694"/>
      <c r="DT41" s="694"/>
      <c r="DU41" s="694"/>
      <c r="DV41" s="695"/>
      <c r="DW41" s="684"/>
      <c r="DX41" s="685"/>
      <c r="DY41" s="685"/>
      <c r="DZ41" s="685"/>
      <c r="EA41" s="685"/>
      <c r="EB41" s="685"/>
      <c r="EC41" s="686"/>
    </row>
    <row r="42" spans="2:133" ht="11.25" customHeight="1">
      <c r="AQ42" s="679" t="s">
        <v>339</v>
      </c>
      <c r="AR42" s="680"/>
      <c r="AS42" s="680"/>
      <c r="AT42" s="680"/>
      <c r="AU42" s="680"/>
      <c r="AV42" s="680"/>
      <c r="AW42" s="680"/>
      <c r="AX42" s="680"/>
      <c r="AY42" s="681"/>
      <c r="AZ42" s="682">
        <v>2365190</v>
      </c>
      <c r="BA42" s="683"/>
      <c r="BB42" s="683"/>
      <c r="BC42" s="683"/>
      <c r="BD42" s="669"/>
      <c r="BE42" s="669"/>
      <c r="BF42" s="671"/>
      <c r="BG42" s="660"/>
      <c r="BH42" s="661"/>
      <c r="BI42" s="661"/>
      <c r="BJ42" s="661"/>
      <c r="BK42" s="661"/>
      <c r="BL42" s="203"/>
      <c r="BM42" s="632" t="s">
        <v>340</v>
      </c>
      <c r="BN42" s="632"/>
      <c r="BO42" s="632"/>
      <c r="BP42" s="632"/>
      <c r="BQ42" s="632"/>
      <c r="BR42" s="632"/>
      <c r="BS42" s="632"/>
      <c r="BT42" s="632"/>
      <c r="BU42" s="633"/>
      <c r="BV42" s="682">
        <v>374</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1477601</v>
      </c>
      <c r="CS42" s="642"/>
      <c r="CT42" s="642"/>
      <c r="CU42" s="642"/>
      <c r="CV42" s="642"/>
      <c r="CW42" s="642"/>
      <c r="CX42" s="642"/>
      <c r="CY42" s="643"/>
      <c r="CZ42" s="615">
        <v>5</v>
      </c>
      <c r="DA42" s="640"/>
      <c r="DB42" s="640"/>
      <c r="DC42" s="644"/>
      <c r="DD42" s="619">
        <v>176812</v>
      </c>
      <c r="DE42" s="642"/>
      <c r="DF42" s="642"/>
      <c r="DG42" s="642"/>
      <c r="DH42" s="642"/>
      <c r="DI42" s="642"/>
      <c r="DJ42" s="642"/>
      <c r="DK42" s="643"/>
      <c r="DL42" s="693"/>
      <c r="DM42" s="694"/>
      <c r="DN42" s="694"/>
      <c r="DO42" s="694"/>
      <c r="DP42" s="694"/>
      <c r="DQ42" s="694"/>
      <c r="DR42" s="694"/>
      <c r="DS42" s="694"/>
      <c r="DT42" s="694"/>
      <c r="DU42" s="694"/>
      <c r="DV42" s="695"/>
      <c r="DW42" s="684"/>
      <c r="DX42" s="685"/>
      <c r="DY42" s="685"/>
      <c r="DZ42" s="685"/>
      <c r="EA42" s="685"/>
      <c r="EB42" s="685"/>
      <c r="EC42" s="686"/>
    </row>
    <row r="43" spans="2:133" ht="11.25" customHeight="1">
      <c r="B43" s="196" t="s">
        <v>342</v>
      </c>
      <c r="CD43" s="607" t="s">
        <v>343</v>
      </c>
      <c r="CE43" s="608"/>
      <c r="CF43" s="608"/>
      <c r="CG43" s="608"/>
      <c r="CH43" s="608"/>
      <c r="CI43" s="608"/>
      <c r="CJ43" s="608"/>
      <c r="CK43" s="608"/>
      <c r="CL43" s="608"/>
      <c r="CM43" s="608"/>
      <c r="CN43" s="608"/>
      <c r="CO43" s="608"/>
      <c r="CP43" s="608"/>
      <c r="CQ43" s="609"/>
      <c r="CR43" s="610">
        <v>35718</v>
      </c>
      <c r="CS43" s="642"/>
      <c r="CT43" s="642"/>
      <c r="CU43" s="642"/>
      <c r="CV43" s="642"/>
      <c r="CW43" s="642"/>
      <c r="CX43" s="642"/>
      <c r="CY43" s="643"/>
      <c r="CZ43" s="615">
        <v>0.1</v>
      </c>
      <c r="DA43" s="640"/>
      <c r="DB43" s="640"/>
      <c r="DC43" s="644"/>
      <c r="DD43" s="619">
        <v>35718</v>
      </c>
      <c r="DE43" s="642"/>
      <c r="DF43" s="642"/>
      <c r="DG43" s="642"/>
      <c r="DH43" s="642"/>
      <c r="DI43" s="642"/>
      <c r="DJ43" s="642"/>
      <c r="DK43" s="643"/>
      <c r="DL43" s="693"/>
      <c r="DM43" s="694"/>
      <c r="DN43" s="694"/>
      <c r="DO43" s="694"/>
      <c r="DP43" s="694"/>
      <c r="DQ43" s="694"/>
      <c r="DR43" s="694"/>
      <c r="DS43" s="694"/>
      <c r="DT43" s="694"/>
      <c r="DU43" s="694"/>
      <c r="DV43" s="695"/>
      <c r="DW43" s="684"/>
      <c r="DX43" s="685"/>
      <c r="DY43" s="685"/>
      <c r="DZ43" s="685"/>
      <c r="EA43" s="685"/>
      <c r="EB43" s="685"/>
      <c r="EC43" s="686"/>
    </row>
    <row r="44" spans="2:133" ht="11.25" customHeight="1">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1477601</v>
      </c>
      <c r="CS44" s="611"/>
      <c r="CT44" s="611"/>
      <c r="CU44" s="611"/>
      <c r="CV44" s="611"/>
      <c r="CW44" s="611"/>
      <c r="CX44" s="611"/>
      <c r="CY44" s="612"/>
      <c r="CZ44" s="615">
        <v>5</v>
      </c>
      <c r="DA44" s="616"/>
      <c r="DB44" s="616"/>
      <c r="DC44" s="622"/>
      <c r="DD44" s="619">
        <v>176812</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765752</v>
      </c>
      <c r="CS45" s="642"/>
      <c r="CT45" s="642"/>
      <c r="CU45" s="642"/>
      <c r="CV45" s="642"/>
      <c r="CW45" s="642"/>
      <c r="CX45" s="642"/>
      <c r="CY45" s="643"/>
      <c r="CZ45" s="615">
        <v>2.6</v>
      </c>
      <c r="DA45" s="640"/>
      <c r="DB45" s="640"/>
      <c r="DC45" s="644"/>
      <c r="DD45" s="619">
        <v>35211</v>
      </c>
      <c r="DE45" s="642"/>
      <c r="DF45" s="642"/>
      <c r="DG45" s="642"/>
      <c r="DH45" s="642"/>
      <c r="DI45" s="642"/>
      <c r="DJ45" s="642"/>
      <c r="DK45" s="643"/>
      <c r="DL45" s="693"/>
      <c r="DM45" s="694"/>
      <c r="DN45" s="694"/>
      <c r="DO45" s="694"/>
      <c r="DP45" s="694"/>
      <c r="DQ45" s="694"/>
      <c r="DR45" s="694"/>
      <c r="DS45" s="694"/>
      <c r="DT45" s="694"/>
      <c r="DU45" s="694"/>
      <c r="DV45" s="695"/>
      <c r="DW45" s="684"/>
      <c r="DX45" s="685"/>
      <c r="DY45" s="685"/>
      <c r="DZ45" s="685"/>
      <c r="EA45" s="685"/>
      <c r="EB45" s="685"/>
      <c r="EC45" s="686"/>
    </row>
    <row r="46" spans="2:133" ht="11.25" customHeight="1">
      <c r="B46" s="207"/>
      <c r="CD46" s="648"/>
      <c r="CE46" s="649"/>
      <c r="CF46" s="607" t="s">
        <v>348</v>
      </c>
      <c r="CG46" s="608"/>
      <c r="CH46" s="608"/>
      <c r="CI46" s="608"/>
      <c r="CJ46" s="608"/>
      <c r="CK46" s="608"/>
      <c r="CL46" s="608"/>
      <c r="CM46" s="608"/>
      <c r="CN46" s="608"/>
      <c r="CO46" s="608"/>
      <c r="CP46" s="608"/>
      <c r="CQ46" s="609"/>
      <c r="CR46" s="610">
        <v>687085</v>
      </c>
      <c r="CS46" s="611"/>
      <c r="CT46" s="611"/>
      <c r="CU46" s="611"/>
      <c r="CV46" s="611"/>
      <c r="CW46" s="611"/>
      <c r="CX46" s="611"/>
      <c r="CY46" s="612"/>
      <c r="CZ46" s="615">
        <v>2.2999999999999998</v>
      </c>
      <c r="DA46" s="616"/>
      <c r="DB46" s="616"/>
      <c r="DC46" s="622"/>
      <c r="DD46" s="619">
        <v>139137</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c r="B47" s="207"/>
      <c r="CD47" s="648"/>
      <c r="CE47" s="649"/>
      <c r="CF47" s="607" t="s">
        <v>349</v>
      </c>
      <c r="CG47" s="608"/>
      <c r="CH47" s="608"/>
      <c r="CI47" s="608"/>
      <c r="CJ47" s="608"/>
      <c r="CK47" s="608"/>
      <c r="CL47" s="608"/>
      <c r="CM47" s="608"/>
      <c r="CN47" s="608"/>
      <c r="CO47" s="608"/>
      <c r="CP47" s="608"/>
      <c r="CQ47" s="609"/>
      <c r="CR47" s="610" t="s">
        <v>122</v>
      </c>
      <c r="CS47" s="642"/>
      <c r="CT47" s="642"/>
      <c r="CU47" s="642"/>
      <c r="CV47" s="642"/>
      <c r="CW47" s="642"/>
      <c r="CX47" s="642"/>
      <c r="CY47" s="643"/>
      <c r="CZ47" s="615" t="s">
        <v>122</v>
      </c>
      <c r="DA47" s="640"/>
      <c r="DB47" s="640"/>
      <c r="DC47" s="644"/>
      <c r="DD47" s="619" t="s">
        <v>122</v>
      </c>
      <c r="DE47" s="642"/>
      <c r="DF47" s="642"/>
      <c r="DG47" s="642"/>
      <c r="DH47" s="642"/>
      <c r="DI47" s="642"/>
      <c r="DJ47" s="642"/>
      <c r="DK47" s="643"/>
      <c r="DL47" s="693"/>
      <c r="DM47" s="694"/>
      <c r="DN47" s="694"/>
      <c r="DO47" s="694"/>
      <c r="DP47" s="694"/>
      <c r="DQ47" s="694"/>
      <c r="DR47" s="694"/>
      <c r="DS47" s="694"/>
      <c r="DT47" s="694"/>
      <c r="DU47" s="694"/>
      <c r="DV47" s="695"/>
      <c r="DW47" s="684"/>
      <c r="DX47" s="685"/>
      <c r="DY47" s="685"/>
      <c r="DZ47" s="685"/>
      <c r="EA47" s="685"/>
      <c r="EB47" s="685"/>
      <c r="EC47" s="686"/>
    </row>
    <row r="48" spans="2:133">
      <c r="B48" s="207"/>
      <c r="CD48" s="650"/>
      <c r="CE48" s="651"/>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c r="B49" s="207"/>
      <c r="CD49" s="631" t="s">
        <v>351</v>
      </c>
      <c r="CE49" s="632"/>
      <c r="CF49" s="632"/>
      <c r="CG49" s="632"/>
      <c r="CH49" s="632"/>
      <c r="CI49" s="632"/>
      <c r="CJ49" s="632"/>
      <c r="CK49" s="632"/>
      <c r="CL49" s="632"/>
      <c r="CM49" s="632"/>
      <c r="CN49" s="632"/>
      <c r="CO49" s="632"/>
      <c r="CP49" s="632"/>
      <c r="CQ49" s="633"/>
      <c r="CR49" s="682">
        <v>29812075</v>
      </c>
      <c r="CS49" s="669"/>
      <c r="CT49" s="669"/>
      <c r="CU49" s="669"/>
      <c r="CV49" s="669"/>
      <c r="CW49" s="669"/>
      <c r="CX49" s="669"/>
      <c r="CY49" s="698"/>
      <c r="CZ49" s="690">
        <v>100</v>
      </c>
      <c r="DA49" s="699"/>
      <c r="DB49" s="699"/>
      <c r="DC49" s="700"/>
      <c r="DD49" s="701">
        <v>20171782</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KRu8m4x68nC9OiptDAxSYiPB/xzAKR7EWyiRkZTrANId1vyr/jI049eBio5KROx93YcmXct+lYzjktEmGfDkUw==" saltValue="cGc51u2DQfd8yKbJNpprY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W32:EC32"/>
    <mergeCell ref="BR30:CB30"/>
    <mergeCell ref="CF30:CQ30"/>
    <mergeCell ref="CR30:CY30"/>
    <mergeCell ref="CZ30:DC30"/>
    <mergeCell ref="DD30:DK30"/>
    <mergeCell ref="DL30:DV30"/>
    <mergeCell ref="AP30:BF30"/>
    <mergeCell ref="BG30:BQ30"/>
    <mergeCell ref="DD31:DK31"/>
    <mergeCell ref="DL31:DV31"/>
    <mergeCell ref="DW31:EC31"/>
    <mergeCell ref="BX31:CB31"/>
    <mergeCell ref="CF31:CQ31"/>
    <mergeCell ref="AP31:AS33"/>
    <mergeCell ref="AT31:AT33"/>
    <mergeCell ref="DW30:EC30"/>
    <mergeCell ref="AD29:AK29"/>
    <mergeCell ref="AL29:AO29"/>
    <mergeCell ref="AP29:BF29"/>
    <mergeCell ref="BG29:BN29"/>
    <mergeCell ref="BG28:BN28"/>
    <mergeCell ref="BO28:BR28"/>
    <mergeCell ref="Z32:AC32"/>
    <mergeCell ref="AD32:AK32"/>
    <mergeCell ref="AL32:AO32"/>
    <mergeCell ref="AD31:AK31"/>
    <mergeCell ref="AL31:AO31"/>
    <mergeCell ref="DW29:EC29"/>
    <mergeCell ref="CD29:CE32"/>
    <mergeCell ref="B32:Q32"/>
    <mergeCell ref="R32:Y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BO29:BR29"/>
    <mergeCell ref="BS29:CB29"/>
    <mergeCell ref="DW28:EC28"/>
    <mergeCell ref="BS28:CB28"/>
    <mergeCell ref="CD28:CQ28"/>
    <mergeCell ref="CR28:CY28"/>
    <mergeCell ref="DL25:DV25"/>
    <mergeCell ref="DW27:EC27"/>
    <mergeCell ref="DW26:EC26"/>
    <mergeCell ref="BS26:CB26"/>
    <mergeCell ref="CD26:CQ26"/>
    <mergeCell ref="CR26:CY26"/>
    <mergeCell ref="CZ26:DC26"/>
    <mergeCell ref="DD26:DK26"/>
    <mergeCell ref="DL26:DV26"/>
    <mergeCell ref="DD29:DK29"/>
    <mergeCell ref="DL29:DV29"/>
    <mergeCell ref="B27:Q27"/>
    <mergeCell ref="R27:Y27"/>
    <mergeCell ref="Z27:AC27"/>
    <mergeCell ref="AD27:AK27"/>
    <mergeCell ref="AL27:AO27"/>
    <mergeCell ref="AP27:BF27"/>
    <mergeCell ref="BG27:BN27"/>
    <mergeCell ref="BO27:BR27"/>
    <mergeCell ref="BS27:CB27"/>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tabSelected="1" zoomScale="70" zoomScaleNormal="25" zoomScaleSheetLayoutView="70" workbookViewId="0">
      <selection activeCell="U37" sqref="U37:V37"/>
    </sheetView>
  </sheetViews>
  <sheetFormatPr defaultColWidth="0" defaultRowHeight="13.5" zeroHeight="1"/>
  <cols>
    <col min="1" max="130" width="2.75" style="213" customWidth="1"/>
    <col min="131" max="131" width="1.625" style="213" customWidth="1"/>
    <col min="132" max="16384" width="9" style="213" hidden="1"/>
  </cols>
  <sheetData>
    <row r="1" spans="1:131" ht="11.25" customHeight="1" thickBot="1">
      <c r="A1" s="209"/>
      <c r="B1" s="209"/>
      <c r="C1" s="209"/>
      <c r="D1" s="209"/>
      <c r="E1" s="209"/>
      <c r="F1" s="209"/>
      <c r="G1" s="209"/>
      <c r="H1" s="209"/>
      <c r="I1" s="209"/>
      <c r="J1" s="209"/>
      <c r="K1" s="209"/>
      <c r="L1" s="209"/>
      <c r="M1" s="209"/>
      <c r="N1" s="210"/>
      <c r="O1" s="210"/>
      <c r="P1" s="210"/>
      <c r="Q1" s="210"/>
      <c r="R1" s="210"/>
      <c r="S1" s="210"/>
      <c r="T1" s="210"/>
      <c r="U1" s="210"/>
      <c r="V1" s="210"/>
      <c r="W1" s="210"/>
      <c r="X1" s="210"/>
      <c r="Y1" s="210"/>
      <c r="Z1" s="210"/>
      <c r="AA1" s="210"/>
      <c r="AB1" s="210"/>
      <c r="AC1" s="210"/>
      <c r="AD1" s="210"/>
      <c r="AE1" s="210"/>
      <c r="AF1" s="210"/>
      <c r="AG1" s="210"/>
      <c r="AH1" s="210"/>
      <c r="AI1" s="210"/>
      <c r="AJ1" s="210"/>
      <c r="AK1" s="210"/>
      <c r="AL1" s="210"/>
      <c r="AM1" s="210"/>
      <c r="AN1" s="210"/>
      <c r="AO1" s="210"/>
      <c r="AP1" s="210"/>
      <c r="AQ1" s="210"/>
      <c r="AR1" s="210"/>
      <c r="AS1" s="210"/>
      <c r="AT1" s="210"/>
      <c r="AU1" s="210"/>
      <c r="AV1" s="210"/>
      <c r="AW1" s="210"/>
      <c r="AX1" s="210"/>
      <c r="AY1" s="210"/>
      <c r="AZ1" s="210"/>
      <c r="BA1" s="210"/>
      <c r="BB1" s="210"/>
      <c r="BC1" s="210"/>
      <c r="BD1" s="210"/>
      <c r="BE1" s="210"/>
      <c r="BF1" s="210"/>
      <c r="BG1" s="210"/>
      <c r="BH1" s="210"/>
      <c r="BI1" s="210"/>
      <c r="BJ1" s="210"/>
      <c r="BK1" s="210"/>
      <c r="BL1" s="210"/>
      <c r="BM1" s="210"/>
      <c r="BN1" s="210"/>
      <c r="BO1" s="210"/>
      <c r="BP1" s="210"/>
      <c r="BQ1" s="210"/>
      <c r="BR1" s="210"/>
      <c r="BS1" s="210"/>
      <c r="BT1" s="210"/>
      <c r="BU1" s="210"/>
      <c r="BV1" s="210"/>
      <c r="BW1" s="210"/>
      <c r="BX1" s="210"/>
      <c r="BY1" s="210"/>
      <c r="BZ1" s="210"/>
      <c r="CA1" s="210"/>
      <c r="CB1" s="210"/>
      <c r="CC1" s="210"/>
      <c r="CD1" s="210"/>
      <c r="CE1" s="210"/>
      <c r="CF1" s="210"/>
      <c r="CG1" s="210"/>
      <c r="CH1" s="210"/>
      <c r="CI1" s="210"/>
      <c r="CJ1" s="210"/>
      <c r="CK1" s="210"/>
      <c r="CL1" s="210"/>
      <c r="CM1" s="210"/>
      <c r="CN1" s="210"/>
      <c r="CO1" s="210"/>
      <c r="CP1" s="210"/>
      <c r="CQ1" s="210"/>
      <c r="CR1" s="210"/>
      <c r="CS1" s="210"/>
      <c r="CT1" s="210"/>
      <c r="CU1" s="210"/>
      <c r="CV1" s="210"/>
      <c r="CW1" s="210"/>
      <c r="CX1" s="210"/>
      <c r="CY1" s="210"/>
      <c r="CZ1" s="210"/>
      <c r="DA1" s="210"/>
      <c r="DB1" s="210"/>
      <c r="DC1" s="210"/>
      <c r="DD1" s="210"/>
      <c r="DE1" s="210"/>
      <c r="DF1" s="210"/>
      <c r="DG1" s="210"/>
      <c r="DH1" s="210"/>
      <c r="DI1" s="210"/>
      <c r="DJ1" s="210"/>
      <c r="DK1" s="210"/>
      <c r="DL1" s="210"/>
      <c r="DM1" s="210"/>
      <c r="DN1" s="210"/>
      <c r="DO1" s="210"/>
      <c r="DP1" s="210"/>
      <c r="DQ1" s="211"/>
      <c r="DR1" s="211"/>
      <c r="DS1" s="211"/>
      <c r="DT1" s="211"/>
      <c r="DU1" s="211"/>
      <c r="DV1" s="211"/>
      <c r="DW1" s="211"/>
      <c r="DX1" s="211"/>
      <c r="DY1" s="211"/>
      <c r="DZ1" s="211"/>
      <c r="EA1" s="212"/>
    </row>
    <row r="2" spans="1:131" ht="26.25" customHeight="1" thickBot="1">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10"/>
      <c r="BK2" s="210"/>
      <c r="BL2" s="210"/>
      <c r="BM2" s="210"/>
      <c r="BN2" s="210"/>
      <c r="BO2" s="210"/>
      <c r="BP2" s="210"/>
      <c r="BQ2" s="210"/>
      <c r="BR2" s="210"/>
      <c r="BS2" s="210"/>
      <c r="BT2" s="210"/>
      <c r="BU2" s="210"/>
      <c r="BV2" s="210"/>
      <c r="BW2" s="210"/>
      <c r="BX2" s="210"/>
      <c r="BY2" s="210"/>
      <c r="BZ2" s="210"/>
      <c r="CA2" s="210"/>
      <c r="CB2" s="210"/>
      <c r="CC2" s="210"/>
      <c r="CD2" s="210"/>
      <c r="CE2" s="210"/>
      <c r="CF2" s="210"/>
      <c r="CG2" s="210"/>
      <c r="CH2" s="210"/>
      <c r="CI2" s="210"/>
      <c r="CJ2" s="210"/>
      <c r="CK2" s="210"/>
      <c r="CL2" s="210"/>
      <c r="CM2" s="210"/>
      <c r="CN2" s="210"/>
      <c r="CO2" s="210"/>
      <c r="CP2" s="210"/>
      <c r="CQ2" s="210"/>
      <c r="CR2" s="210"/>
      <c r="CS2" s="210"/>
      <c r="CT2" s="210"/>
      <c r="CU2" s="210"/>
      <c r="CV2" s="210"/>
      <c r="CW2" s="210"/>
      <c r="CX2" s="210"/>
      <c r="CY2" s="210"/>
      <c r="CZ2" s="210"/>
      <c r="DA2" s="210"/>
      <c r="DB2" s="210"/>
      <c r="DC2" s="210"/>
      <c r="DD2" s="210"/>
      <c r="DE2" s="210"/>
      <c r="DF2" s="210"/>
      <c r="DG2" s="210"/>
      <c r="DH2" s="210"/>
      <c r="DI2" s="210"/>
      <c r="DJ2" s="709" t="s">
        <v>353</v>
      </c>
      <c r="DK2" s="710"/>
      <c r="DL2" s="710"/>
      <c r="DM2" s="710"/>
      <c r="DN2" s="710"/>
      <c r="DO2" s="711"/>
      <c r="DP2" s="210"/>
      <c r="DQ2" s="709" t="s">
        <v>354</v>
      </c>
      <c r="DR2" s="710"/>
      <c r="DS2" s="710"/>
      <c r="DT2" s="710"/>
      <c r="DU2" s="710"/>
      <c r="DV2" s="710"/>
      <c r="DW2" s="710"/>
      <c r="DX2" s="710"/>
      <c r="DY2" s="710"/>
      <c r="DZ2" s="711"/>
      <c r="EA2" s="212"/>
    </row>
    <row r="3" spans="1:131" ht="11.25" customHeight="1">
      <c r="A3" s="210"/>
      <c r="B3" s="210"/>
      <c r="C3" s="210"/>
      <c r="D3" s="210"/>
      <c r="E3" s="210"/>
      <c r="F3" s="210"/>
      <c r="G3" s="210"/>
      <c r="H3" s="210"/>
      <c r="I3" s="210"/>
      <c r="J3" s="210"/>
      <c r="K3" s="210"/>
      <c r="L3" s="210"/>
      <c r="M3" s="210"/>
      <c r="N3" s="210"/>
      <c r="O3" s="210"/>
      <c r="P3" s="210"/>
      <c r="Q3" s="210"/>
      <c r="R3" s="210"/>
      <c r="S3" s="210"/>
      <c r="T3" s="210"/>
      <c r="U3" s="210"/>
      <c r="V3" s="210"/>
      <c r="W3" s="210"/>
      <c r="X3" s="210"/>
      <c r="Y3" s="210"/>
      <c r="Z3" s="210"/>
      <c r="AA3" s="210"/>
      <c r="AB3" s="210"/>
      <c r="AC3" s="210"/>
      <c r="AD3" s="210"/>
      <c r="AE3" s="210"/>
      <c r="AF3" s="210"/>
      <c r="AG3" s="210"/>
      <c r="AH3" s="210"/>
      <c r="AI3" s="210"/>
      <c r="AJ3" s="210"/>
      <c r="AK3" s="210"/>
      <c r="AL3" s="210"/>
      <c r="AM3" s="210"/>
      <c r="AN3" s="210"/>
      <c r="AO3" s="210"/>
      <c r="AP3" s="210"/>
      <c r="AQ3" s="210"/>
      <c r="AR3" s="210"/>
      <c r="AS3" s="210"/>
      <c r="AT3" s="210"/>
      <c r="AU3" s="210"/>
      <c r="AV3" s="210"/>
      <c r="AW3" s="210"/>
      <c r="AX3" s="210"/>
      <c r="AY3" s="210"/>
      <c r="AZ3" s="210"/>
      <c r="BA3" s="210"/>
      <c r="BB3" s="210"/>
      <c r="BC3" s="210"/>
      <c r="BD3" s="210"/>
      <c r="BE3" s="210"/>
      <c r="BF3" s="210"/>
      <c r="BG3" s="210"/>
      <c r="BH3" s="210"/>
      <c r="BI3" s="210"/>
      <c r="BJ3" s="210"/>
      <c r="BK3" s="210"/>
      <c r="BL3" s="210"/>
      <c r="BM3" s="210"/>
      <c r="BN3" s="210"/>
      <c r="BO3" s="210"/>
      <c r="BP3" s="210"/>
      <c r="BQ3" s="210"/>
      <c r="BR3" s="210"/>
      <c r="BS3" s="210"/>
      <c r="BT3" s="210"/>
      <c r="BU3" s="210"/>
      <c r="BV3" s="210"/>
      <c r="BW3" s="210"/>
      <c r="BX3" s="210"/>
      <c r="BY3" s="210"/>
      <c r="BZ3" s="210"/>
      <c r="CA3" s="210"/>
      <c r="CB3" s="210"/>
      <c r="CC3" s="210"/>
      <c r="CD3" s="210"/>
      <c r="CE3" s="210"/>
      <c r="CF3" s="210"/>
      <c r="CG3" s="210"/>
      <c r="CH3" s="210"/>
      <c r="CI3" s="210"/>
      <c r="CJ3" s="210"/>
      <c r="CK3" s="210"/>
      <c r="CL3" s="210"/>
      <c r="CM3" s="210"/>
      <c r="CN3" s="210"/>
      <c r="CO3" s="210"/>
      <c r="CP3" s="210"/>
      <c r="CQ3" s="210"/>
      <c r="CR3" s="210"/>
      <c r="CS3" s="210"/>
      <c r="CT3" s="210"/>
      <c r="CU3" s="210"/>
      <c r="CV3" s="210"/>
      <c r="CW3" s="210"/>
      <c r="CX3" s="210"/>
      <c r="CY3" s="210"/>
      <c r="CZ3" s="210"/>
      <c r="DA3" s="210"/>
      <c r="DB3" s="210"/>
      <c r="DC3" s="210"/>
      <c r="DD3" s="210"/>
      <c r="DE3" s="210"/>
      <c r="DF3" s="210"/>
      <c r="DG3" s="210"/>
      <c r="DH3" s="210"/>
      <c r="DI3" s="210"/>
      <c r="DJ3" s="210"/>
      <c r="DK3" s="210"/>
      <c r="DL3" s="210"/>
      <c r="DM3" s="210"/>
      <c r="DN3" s="210"/>
      <c r="DO3" s="210"/>
      <c r="DP3" s="210"/>
      <c r="DQ3" s="210"/>
      <c r="DR3" s="210"/>
      <c r="DS3" s="210"/>
      <c r="DT3" s="210"/>
      <c r="DU3" s="210"/>
      <c r="DV3" s="210"/>
      <c r="DW3" s="210"/>
      <c r="DX3" s="210"/>
      <c r="DY3" s="210"/>
      <c r="DZ3" s="210"/>
      <c r="EA3" s="212"/>
    </row>
    <row r="4" spans="1:131" s="218" customFormat="1" ht="26.25" customHeight="1" thickBot="1">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14"/>
      <c r="BA4" s="214"/>
      <c r="BB4" s="214"/>
      <c r="BC4" s="214"/>
      <c r="BD4" s="214"/>
      <c r="BE4" s="215"/>
      <c r="BF4" s="215"/>
      <c r="BG4" s="215"/>
      <c r="BH4" s="215"/>
      <c r="BI4" s="215"/>
      <c r="BJ4" s="215"/>
      <c r="BK4" s="215"/>
      <c r="BL4" s="215"/>
      <c r="BM4" s="215"/>
      <c r="BN4" s="215"/>
      <c r="BO4" s="215"/>
      <c r="BP4" s="215"/>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17"/>
    </row>
    <row r="5" spans="1:131" s="218" customFormat="1" ht="26.25" customHeight="1">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14"/>
      <c r="BA5" s="214"/>
      <c r="BB5" s="214"/>
      <c r="BC5" s="214"/>
      <c r="BD5" s="214"/>
      <c r="BE5" s="215"/>
      <c r="BF5" s="215"/>
      <c r="BG5" s="215"/>
      <c r="BH5" s="215"/>
      <c r="BI5" s="215"/>
      <c r="BJ5" s="215"/>
      <c r="BK5" s="215"/>
      <c r="BL5" s="215"/>
      <c r="BM5" s="215"/>
      <c r="BN5" s="215"/>
      <c r="BO5" s="215"/>
      <c r="BP5" s="215"/>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17"/>
    </row>
    <row r="6" spans="1:131" s="218" customFormat="1" ht="26.25" customHeight="1" thickBot="1">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14"/>
      <c r="BA6" s="214"/>
      <c r="BB6" s="214"/>
      <c r="BC6" s="214"/>
      <c r="BD6" s="214"/>
      <c r="BE6" s="215"/>
      <c r="BF6" s="215"/>
      <c r="BG6" s="215"/>
      <c r="BH6" s="215"/>
      <c r="BI6" s="215"/>
      <c r="BJ6" s="215"/>
      <c r="BK6" s="215"/>
      <c r="BL6" s="215"/>
      <c r="BM6" s="215"/>
      <c r="BN6" s="215"/>
      <c r="BO6" s="215"/>
      <c r="BP6" s="215"/>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17"/>
    </row>
    <row r="7" spans="1:131" s="218" customFormat="1" ht="26.25" customHeight="1" thickTop="1">
      <c r="A7" s="219">
        <v>1</v>
      </c>
      <c r="B7" s="736" t="s">
        <v>374</v>
      </c>
      <c r="C7" s="737"/>
      <c r="D7" s="737"/>
      <c r="E7" s="737"/>
      <c r="F7" s="737"/>
      <c r="G7" s="737"/>
      <c r="H7" s="737"/>
      <c r="I7" s="737"/>
      <c r="J7" s="737"/>
      <c r="K7" s="737"/>
      <c r="L7" s="737"/>
      <c r="M7" s="737"/>
      <c r="N7" s="737"/>
      <c r="O7" s="737"/>
      <c r="P7" s="738"/>
      <c r="Q7" s="739" t="s">
        <v>549</v>
      </c>
      <c r="R7" s="740"/>
      <c r="S7" s="740"/>
      <c r="T7" s="740"/>
      <c r="U7" s="740"/>
      <c r="V7" s="740" t="s">
        <v>550</v>
      </c>
      <c r="W7" s="740"/>
      <c r="X7" s="740"/>
      <c r="Y7" s="740"/>
      <c r="Z7" s="740"/>
      <c r="AA7" s="740" t="s">
        <v>551</v>
      </c>
      <c r="AB7" s="740"/>
      <c r="AC7" s="740"/>
      <c r="AD7" s="740"/>
      <c r="AE7" s="741"/>
      <c r="AF7" s="742">
        <v>552</v>
      </c>
      <c r="AG7" s="743"/>
      <c r="AH7" s="743"/>
      <c r="AI7" s="743"/>
      <c r="AJ7" s="744"/>
      <c r="AK7" s="745">
        <v>1369</v>
      </c>
      <c r="AL7" s="746"/>
      <c r="AM7" s="746"/>
      <c r="AN7" s="746"/>
      <c r="AO7" s="746"/>
      <c r="AP7" s="746" t="s">
        <v>554</v>
      </c>
      <c r="AQ7" s="746"/>
      <c r="AR7" s="746"/>
      <c r="AS7" s="746"/>
      <c r="AT7" s="746"/>
      <c r="AU7" s="747"/>
      <c r="AV7" s="747"/>
      <c r="AW7" s="747"/>
      <c r="AX7" s="747"/>
      <c r="AY7" s="748"/>
      <c r="AZ7" s="214"/>
      <c r="BA7" s="214"/>
      <c r="BB7" s="214"/>
      <c r="BC7" s="214"/>
      <c r="BD7" s="214"/>
      <c r="BE7" s="215"/>
      <c r="BF7" s="215"/>
      <c r="BG7" s="215"/>
      <c r="BH7" s="215"/>
      <c r="BI7" s="215"/>
      <c r="BJ7" s="215"/>
      <c r="BK7" s="215"/>
      <c r="BL7" s="215"/>
      <c r="BM7" s="215"/>
      <c r="BN7" s="215"/>
      <c r="BO7" s="215"/>
      <c r="BP7" s="215"/>
      <c r="BQ7" s="219">
        <v>1</v>
      </c>
      <c r="BR7" s="220"/>
      <c r="BS7" s="733" t="s">
        <v>612</v>
      </c>
      <c r="BT7" s="734"/>
      <c r="BU7" s="734"/>
      <c r="BV7" s="734"/>
      <c r="BW7" s="734"/>
      <c r="BX7" s="734"/>
      <c r="BY7" s="734"/>
      <c r="BZ7" s="734"/>
      <c r="CA7" s="734"/>
      <c r="CB7" s="734"/>
      <c r="CC7" s="734"/>
      <c r="CD7" s="734"/>
      <c r="CE7" s="734"/>
      <c r="CF7" s="734"/>
      <c r="CG7" s="749"/>
      <c r="CH7" s="730" t="s">
        <v>488</v>
      </c>
      <c r="CI7" s="731"/>
      <c r="CJ7" s="731"/>
      <c r="CK7" s="731"/>
      <c r="CL7" s="732"/>
      <c r="CM7" s="730" t="s">
        <v>614</v>
      </c>
      <c r="CN7" s="731"/>
      <c r="CO7" s="731"/>
      <c r="CP7" s="731"/>
      <c r="CQ7" s="732"/>
      <c r="CR7" s="730" t="s">
        <v>615</v>
      </c>
      <c r="CS7" s="731"/>
      <c r="CT7" s="731"/>
      <c r="CU7" s="731"/>
      <c r="CV7" s="732"/>
      <c r="CW7" s="730" t="s">
        <v>616</v>
      </c>
      <c r="CX7" s="731"/>
      <c r="CY7" s="731"/>
      <c r="CZ7" s="731"/>
      <c r="DA7" s="732"/>
      <c r="DB7" s="730" t="s">
        <v>488</v>
      </c>
      <c r="DC7" s="731"/>
      <c r="DD7" s="731"/>
      <c r="DE7" s="731"/>
      <c r="DF7" s="732"/>
      <c r="DG7" s="730" t="s">
        <v>488</v>
      </c>
      <c r="DH7" s="731"/>
      <c r="DI7" s="731"/>
      <c r="DJ7" s="731"/>
      <c r="DK7" s="732"/>
      <c r="DL7" s="730" t="s">
        <v>488</v>
      </c>
      <c r="DM7" s="731"/>
      <c r="DN7" s="731"/>
      <c r="DO7" s="731"/>
      <c r="DP7" s="732"/>
      <c r="DQ7" s="730" t="s">
        <v>488</v>
      </c>
      <c r="DR7" s="731"/>
      <c r="DS7" s="731"/>
      <c r="DT7" s="731"/>
      <c r="DU7" s="732"/>
      <c r="DV7" s="733"/>
      <c r="DW7" s="734"/>
      <c r="DX7" s="734"/>
      <c r="DY7" s="734"/>
      <c r="DZ7" s="735"/>
      <c r="EA7" s="217"/>
    </row>
    <row r="8" spans="1:131" s="218" customFormat="1" ht="26.25" customHeight="1">
      <c r="A8" s="221">
        <v>2</v>
      </c>
      <c r="B8" s="767" t="s">
        <v>375</v>
      </c>
      <c r="C8" s="768"/>
      <c r="D8" s="768"/>
      <c r="E8" s="768"/>
      <c r="F8" s="768"/>
      <c r="G8" s="768"/>
      <c r="H8" s="768"/>
      <c r="I8" s="768"/>
      <c r="J8" s="768"/>
      <c r="K8" s="768"/>
      <c r="L8" s="768"/>
      <c r="M8" s="768"/>
      <c r="N8" s="768"/>
      <c r="O8" s="768"/>
      <c r="P8" s="769"/>
      <c r="Q8" s="770" t="s">
        <v>552</v>
      </c>
      <c r="R8" s="771"/>
      <c r="S8" s="771"/>
      <c r="T8" s="771"/>
      <c r="U8" s="771"/>
      <c r="V8" s="771" t="s">
        <v>552</v>
      </c>
      <c r="W8" s="771"/>
      <c r="X8" s="771"/>
      <c r="Y8" s="771"/>
      <c r="Z8" s="771"/>
      <c r="AA8" s="771" t="s">
        <v>553</v>
      </c>
      <c r="AB8" s="771"/>
      <c r="AC8" s="771"/>
      <c r="AD8" s="771"/>
      <c r="AE8" s="772"/>
      <c r="AF8" s="773">
        <v>0</v>
      </c>
      <c r="AG8" s="774"/>
      <c r="AH8" s="774"/>
      <c r="AI8" s="774"/>
      <c r="AJ8" s="775"/>
      <c r="AK8" s="756">
        <v>16</v>
      </c>
      <c r="AL8" s="757"/>
      <c r="AM8" s="757"/>
      <c r="AN8" s="757"/>
      <c r="AO8" s="757"/>
      <c r="AP8" s="757" t="s">
        <v>488</v>
      </c>
      <c r="AQ8" s="757"/>
      <c r="AR8" s="757"/>
      <c r="AS8" s="757"/>
      <c r="AT8" s="757"/>
      <c r="AU8" s="758"/>
      <c r="AV8" s="758"/>
      <c r="AW8" s="758"/>
      <c r="AX8" s="758"/>
      <c r="AY8" s="759"/>
      <c r="AZ8" s="214"/>
      <c r="BA8" s="214"/>
      <c r="BB8" s="214"/>
      <c r="BC8" s="214"/>
      <c r="BD8" s="214"/>
      <c r="BE8" s="215"/>
      <c r="BF8" s="215"/>
      <c r="BG8" s="215"/>
      <c r="BH8" s="215"/>
      <c r="BI8" s="215"/>
      <c r="BJ8" s="215"/>
      <c r="BK8" s="215"/>
      <c r="BL8" s="215"/>
      <c r="BM8" s="215"/>
      <c r="BN8" s="215"/>
      <c r="BO8" s="215"/>
      <c r="BP8" s="215"/>
      <c r="BQ8" s="221">
        <v>2</v>
      </c>
      <c r="BR8" s="222"/>
      <c r="BS8" s="760" t="s">
        <v>613</v>
      </c>
      <c r="BT8" s="761"/>
      <c r="BU8" s="761"/>
      <c r="BV8" s="761"/>
      <c r="BW8" s="761"/>
      <c r="BX8" s="761"/>
      <c r="BY8" s="761"/>
      <c r="BZ8" s="761"/>
      <c r="CA8" s="761"/>
      <c r="CB8" s="761"/>
      <c r="CC8" s="761"/>
      <c r="CD8" s="761"/>
      <c r="CE8" s="761"/>
      <c r="CF8" s="761"/>
      <c r="CG8" s="762"/>
      <c r="CH8" s="763">
        <v>-2</v>
      </c>
      <c r="CI8" s="764"/>
      <c r="CJ8" s="764"/>
      <c r="CK8" s="764"/>
      <c r="CL8" s="765"/>
      <c r="CM8" s="763" t="s">
        <v>617</v>
      </c>
      <c r="CN8" s="764"/>
      <c r="CO8" s="764"/>
      <c r="CP8" s="764"/>
      <c r="CQ8" s="765"/>
      <c r="CR8" s="763" t="s">
        <v>615</v>
      </c>
      <c r="CS8" s="764"/>
      <c r="CT8" s="764"/>
      <c r="CU8" s="764"/>
      <c r="CV8" s="765"/>
      <c r="CW8" s="763" t="s">
        <v>488</v>
      </c>
      <c r="CX8" s="764"/>
      <c r="CY8" s="764"/>
      <c r="CZ8" s="764"/>
      <c r="DA8" s="765"/>
      <c r="DB8" s="763" t="s">
        <v>488</v>
      </c>
      <c r="DC8" s="764"/>
      <c r="DD8" s="764"/>
      <c r="DE8" s="764"/>
      <c r="DF8" s="765"/>
      <c r="DG8" s="763" t="s">
        <v>488</v>
      </c>
      <c r="DH8" s="764"/>
      <c r="DI8" s="764"/>
      <c r="DJ8" s="764"/>
      <c r="DK8" s="765"/>
      <c r="DL8" s="763" t="s">
        <v>488</v>
      </c>
      <c r="DM8" s="764"/>
      <c r="DN8" s="764"/>
      <c r="DO8" s="764"/>
      <c r="DP8" s="765"/>
      <c r="DQ8" s="763" t="s">
        <v>488</v>
      </c>
      <c r="DR8" s="764"/>
      <c r="DS8" s="764"/>
      <c r="DT8" s="764"/>
      <c r="DU8" s="765"/>
      <c r="DV8" s="760"/>
      <c r="DW8" s="761"/>
      <c r="DX8" s="761"/>
      <c r="DY8" s="761"/>
      <c r="DZ8" s="766"/>
      <c r="EA8" s="217"/>
    </row>
    <row r="9" spans="1:131" s="218" customFormat="1" ht="26.25" customHeight="1">
      <c r="A9" s="221">
        <v>3</v>
      </c>
      <c r="B9" s="767"/>
      <c r="C9" s="768"/>
      <c r="D9" s="768"/>
      <c r="E9" s="768"/>
      <c r="F9" s="768"/>
      <c r="G9" s="768"/>
      <c r="H9" s="768"/>
      <c r="I9" s="768"/>
      <c r="J9" s="768"/>
      <c r="K9" s="768"/>
      <c r="L9" s="768"/>
      <c r="M9" s="768"/>
      <c r="N9" s="768"/>
      <c r="O9" s="768"/>
      <c r="P9" s="769"/>
      <c r="Q9" s="770"/>
      <c r="R9" s="771"/>
      <c r="S9" s="771"/>
      <c r="T9" s="771"/>
      <c r="U9" s="771"/>
      <c r="V9" s="771"/>
      <c r="W9" s="771"/>
      <c r="X9" s="771"/>
      <c r="Y9" s="771"/>
      <c r="Z9" s="771"/>
      <c r="AA9" s="771"/>
      <c r="AB9" s="771"/>
      <c r="AC9" s="771"/>
      <c r="AD9" s="771"/>
      <c r="AE9" s="772"/>
      <c r="AF9" s="773"/>
      <c r="AG9" s="774"/>
      <c r="AH9" s="774"/>
      <c r="AI9" s="774"/>
      <c r="AJ9" s="775"/>
      <c r="AK9" s="756"/>
      <c r="AL9" s="757"/>
      <c r="AM9" s="757"/>
      <c r="AN9" s="757"/>
      <c r="AO9" s="757"/>
      <c r="AP9" s="757"/>
      <c r="AQ9" s="757"/>
      <c r="AR9" s="757"/>
      <c r="AS9" s="757"/>
      <c r="AT9" s="757"/>
      <c r="AU9" s="758"/>
      <c r="AV9" s="758"/>
      <c r="AW9" s="758"/>
      <c r="AX9" s="758"/>
      <c r="AY9" s="759"/>
      <c r="AZ9" s="214"/>
      <c r="BA9" s="214"/>
      <c r="BB9" s="214"/>
      <c r="BC9" s="214"/>
      <c r="BD9" s="214"/>
      <c r="BE9" s="215"/>
      <c r="BF9" s="215"/>
      <c r="BG9" s="215"/>
      <c r="BH9" s="215"/>
      <c r="BI9" s="215"/>
      <c r="BJ9" s="215"/>
      <c r="BK9" s="215"/>
      <c r="BL9" s="215"/>
      <c r="BM9" s="215"/>
      <c r="BN9" s="215"/>
      <c r="BO9" s="215"/>
      <c r="BP9" s="215"/>
      <c r="BQ9" s="221">
        <v>3</v>
      </c>
      <c r="BR9" s="222"/>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17"/>
    </row>
    <row r="10" spans="1:131" s="218" customFormat="1" ht="26.25" customHeight="1">
      <c r="A10" s="221">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14"/>
      <c r="BA10" s="214"/>
      <c r="BB10" s="214"/>
      <c r="BC10" s="214"/>
      <c r="BD10" s="214"/>
      <c r="BE10" s="215"/>
      <c r="BF10" s="215"/>
      <c r="BG10" s="215"/>
      <c r="BH10" s="215"/>
      <c r="BI10" s="215"/>
      <c r="BJ10" s="215"/>
      <c r="BK10" s="215"/>
      <c r="BL10" s="215"/>
      <c r="BM10" s="215"/>
      <c r="BN10" s="215"/>
      <c r="BO10" s="215"/>
      <c r="BP10" s="215"/>
      <c r="BQ10" s="221">
        <v>4</v>
      </c>
      <c r="BR10" s="222"/>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17"/>
    </row>
    <row r="11" spans="1:131" s="218" customFormat="1" ht="26.25" customHeight="1">
      <c r="A11" s="221">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14"/>
      <c r="BA11" s="214"/>
      <c r="BB11" s="214"/>
      <c r="BC11" s="214"/>
      <c r="BD11" s="214"/>
      <c r="BE11" s="215"/>
      <c r="BF11" s="215"/>
      <c r="BG11" s="215"/>
      <c r="BH11" s="215"/>
      <c r="BI11" s="215"/>
      <c r="BJ11" s="215"/>
      <c r="BK11" s="215"/>
      <c r="BL11" s="215"/>
      <c r="BM11" s="215"/>
      <c r="BN11" s="215"/>
      <c r="BO11" s="215"/>
      <c r="BP11" s="215"/>
      <c r="BQ11" s="221">
        <v>5</v>
      </c>
      <c r="BR11" s="222"/>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17"/>
    </row>
    <row r="12" spans="1:131" s="218" customFormat="1" ht="26.25" customHeight="1">
      <c r="A12" s="221">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14"/>
      <c r="BA12" s="214"/>
      <c r="BB12" s="214"/>
      <c r="BC12" s="214"/>
      <c r="BD12" s="214"/>
      <c r="BE12" s="215"/>
      <c r="BF12" s="215"/>
      <c r="BG12" s="215"/>
      <c r="BH12" s="215"/>
      <c r="BI12" s="215"/>
      <c r="BJ12" s="215"/>
      <c r="BK12" s="215"/>
      <c r="BL12" s="215"/>
      <c r="BM12" s="215"/>
      <c r="BN12" s="215"/>
      <c r="BO12" s="215"/>
      <c r="BP12" s="215"/>
      <c r="BQ12" s="221">
        <v>6</v>
      </c>
      <c r="BR12" s="222"/>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17"/>
    </row>
    <row r="13" spans="1:131" s="218" customFormat="1" ht="26.25" customHeight="1">
      <c r="A13" s="221">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14"/>
      <c r="BA13" s="214"/>
      <c r="BB13" s="214"/>
      <c r="BC13" s="214"/>
      <c r="BD13" s="214"/>
      <c r="BE13" s="215"/>
      <c r="BF13" s="215"/>
      <c r="BG13" s="215"/>
      <c r="BH13" s="215"/>
      <c r="BI13" s="215"/>
      <c r="BJ13" s="215"/>
      <c r="BK13" s="215"/>
      <c r="BL13" s="215"/>
      <c r="BM13" s="215"/>
      <c r="BN13" s="215"/>
      <c r="BO13" s="215"/>
      <c r="BP13" s="215"/>
      <c r="BQ13" s="221">
        <v>7</v>
      </c>
      <c r="BR13" s="222"/>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17"/>
    </row>
    <row r="14" spans="1:131" s="218" customFormat="1" ht="26.25" customHeight="1">
      <c r="A14" s="221">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14"/>
      <c r="BA14" s="214"/>
      <c r="BB14" s="214"/>
      <c r="BC14" s="214"/>
      <c r="BD14" s="214"/>
      <c r="BE14" s="215"/>
      <c r="BF14" s="215"/>
      <c r="BG14" s="215"/>
      <c r="BH14" s="215"/>
      <c r="BI14" s="215"/>
      <c r="BJ14" s="215"/>
      <c r="BK14" s="215"/>
      <c r="BL14" s="215"/>
      <c r="BM14" s="215"/>
      <c r="BN14" s="215"/>
      <c r="BO14" s="215"/>
      <c r="BP14" s="215"/>
      <c r="BQ14" s="221">
        <v>8</v>
      </c>
      <c r="BR14" s="222"/>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17"/>
    </row>
    <row r="15" spans="1:131" s="218" customFormat="1" ht="26.25" customHeight="1">
      <c r="A15" s="221">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14"/>
      <c r="BA15" s="214"/>
      <c r="BB15" s="214"/>
      <c r="BC15" s="214"/>
      <c r="BD15" s="214"/>
      <c r="BE15" s="215"/>
      <c r="BF15" s="215"/>
      <c r="BG15" s="215"/>
      <c r="BH15" s="215"/>
      <c r="BI15" s="215"/>
      <c r="BJ15" s="215"/>
      <c r="BK15" s="215"/>
      <c r="BL15" s="215"/>
      <c r="BM15" s="215"/>
      <c r="BN15" s="215"/>
      <c r="BO15" s="215"/>
      <c r="BP15" s="215"/>
      <c r="BQ15" s="221">
        <v>9</v>
      </c>
      <c r="BR15" s="222"/>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17"/>
    </row>
    <row r="16" spans="1:131" s="218" customFormat="1" ht="26.25" customHeight="1">
      <c r="A16" s="221">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14"/>
      <c r="BA16" s="214"/>
      <c r="BB16" s="214"/>
      <c r="BC16" s="214"/>
      <c r="BD16" s="214"/>
      <c r="BE16" s="215"/>
      <c r="BF16" s="215"/>
      <c r="BG16" s="215"/>
      <c r="BH16" s="215"/>
      <c r="BI16" s="215"/>
      <c r="BJ16" s="215"/>
      <c r="BK16" s="215"/>
      <c r="BL16" s="215"/>
      <c r="BM16" s="215"/>
      <c r="BN16" s="215"/>
      <c r="BO16" s="215"/>
      <c r="BP16" s="215"/>
      <c r="BQ16" s="221">
        <v>10</v>
      </c>
      <c r="BR16" s="222"/>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17"/>
    </row>
    <row r="17" spans="1:131" s="218" customFormat="1" ht="26.25" customHeight="1">
      <c r="A17" s="221">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14"/>
      <c r="BA17" s="214"/>
      <c r="BB17" s="214"/>
      <c r="BC17" s="214"/>
      <c r="BD17" s="214"/>
      <c r="BE17" s="215"/>
      <c r="BF17" s="215"/>
      <c r="BG17" s="215"/>
      <c r="BH17" s="215"/>
      <c r="BI17" s="215"/>
      <c r="BJ17" s="215"/>
      <c r="BK17" s="215"/>
      <c r="BL17" s="215"/>
      <c r="BM17" s="215"/>
      <c r="BN17" s="215"/>
      <c r="BO17" s="215"/>
      <c r="BP17" s="215"/>
      <c r="BQ17" s="221">
        <v>11</v>
      </c>
      <c r="BR17" s="222"/>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17"/>
    </row>
    <row r="18" spans="1:131" s="218" customFormat="1" ht="26.25" customHeight="1">
      <c r="A18" s="221">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14"/>
      <c r="BA18" s="214"/>
      <c r="BB18" s="214"/>
      <c r="BC18" s="214"/>
      <c r="BD18" s="214"/>
      <c r="BE18" s="215"/>
      <c r="BF18" s="215"/>
      <c r="BG18" s="215"/>
      <c r="BH18" s="215"/>
      <c r="BI18" s="215"/>
      <c r="BJ18" s="215"/>
      <c r="BK18" s="215"/>
      <c r="BL18" s="215"/>
      <c r="BM18" s="215"/>
      <c r="BN18" s="215"/>
      <c r="BO18" s="215"/>
      <c r="BP18" s="215"/>
      <c r="BQ18" s="221">
        <v>12</v>
      </c>
      <c r="BR18" s="222"/>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17"/>
    </row>
    <row r="19" spans="1:131" s="218" customFormat="1" ht="26.25" customHeight="1">
      <c r="A19" s="221">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14"/>
      <c r="BA19" s="214"/>
      <c r="BB19" s="214"/>
      <c r="BC19" s="214"/>
      <c r="BD19" s="214"/>
      <c r="BE19" s="215"/>
      <c r="BF19" s="215"/>
      <c r="BG19" s="215"/>
      <c r="BH19" s="215"/>
      <c r="BI19" s="215"/>
      <c r="BJ19" s="215"/>
      <c r="BK19" s="215"/>
      <c r="BL19" s="215"/>
      <c r="BM19" s="215"/>
      <c r="BN19" s="215"/>
      <c r="BO19" s="215"/>
      <c r="BP19" s="215"/>
      <c r="BQ19" s="221">
        <v>13</v>
      </c>
      <c r="BR19" s="222"/>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17"/>
    </row>
    <row r="20" spans="1:131" s="218" customFormat="1" ht="26.25" customHeight="1">
      <c r="A20" s="221">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14"/>
      <c r="BA20" s="214"/>
      <c r="BB20" s="214"/>
      <c r="BC20" s="214"/>
      <c r="BD20" s="214"/>
      <c r="BE20" s="215"/>
      <c r="BF20" s="215"/>
      <c r="BG20" s="215"/>
      <c r="BH20" s="215"/>
      <c r="BI20" s="215"/>
      <c r="BJ20" s="215"/>
      <c r="BK20" s="215"/>
      <c r="BL20" s="215"/>
      <c r="BM20" s="215"/>
      <c r="BN20" s="215"/>
      <c r="BO20" s="215"/>
      <c r="BP20" s="215"/>
      <c r="BQ20" s="221">
        <v>14</v>
      </c>
      <c r="BR20" s="222"/>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17"/>
    </row>
    <row r="21" spans="1:131" s="218" customFormat="1" ht="26.25" customHeight="1" thickBot="1">
      <c r="A21" s="221">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14"/>
      <c r="BA21" s="214"/>
      <c r="BB21" s="214"/>
      <c r="BC21" s="214"/>
      <c r="BD21" s="214"/>
      <c r="BE21" s="215"/>
      <c r="BF21" s="215"/>
      <c r="BG21" s="215"/>
      <c r="BH21" s="215"/>
      <c r="BI21" s="215"/>
      <c r="BJ21" s="215"/>
      <c r="BK21" s="215"/>
      <c r="BL21" s="215"/>
      <c r="BM21" s="215"/>
      <c r="BN21" s="215"/>
      <c r="BO21" s="215"/>
      <c r="BP21" s="215"/>
      <c r="BQ21" s="221">
        <v>15</v>
      </c>
      <c r="BR21" s="222"/>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17"/>
    </row>
    <row r="22" spans="1:131" s="218" customFormat="1" ht="26.25" customHeight="1">
      <c r="A22" s="221">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376</v>
      </c>
      <c r="BA22" s="793"/>
      <c r="BB22" s="793"/>
      <c r="BC22" s="793"/>
      <c r="BD22" s="794"/>
      <c r="BE22" s="215"/>
      <c r="BF22" s="215"/>
      <c r="BG22" s="215"/>
      <c r="BH22" s="215"/>
      <c r="BI22" s="215"/>
      <c r="BJ22" s="215"/>
      <c r="BK22" s="215"/>
      <c r="BL22" s="215"/>
      <c r="BM22" s="215"/>
      <c r="BN22" s="215"/>
      <c r="BO22" s="215"/>
      <c r="BP22" s="215"/>
      <c r="BQ22" s="221">
        <v>16</v>
      </c>
      <c r="BR22" s="222"/>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17"/>
    </row>
    <row r="23" spans="1:131" s="218" customFormat="1" ht="26.25" customHeight="1" thickBot="1">
      <c r="A23" s="223" t="s">
        <v>377</v>
      </c>
      <c r="B23" s="776" t="s">
        <v>378</v>
      </c>
      <c r="C23" s="777"/>
      <c r="D23" s="777"/>
      <c r="E23" s="777"/>
      <c r="F23" s="777"/>
      <c r="G23" s="777"/>
      <c r="H23" s="777"/>
      <c r="I23" s="777"/>
      <c r="J23" s="777"/>
      <c r="K23" s="777"/>
      <c r="L23" s="777"/>
      <c r="M23" s="777"/>
      <c r="N23" s="777"/>
      <c r="O23" s="777"/>
      <c r="P23" s="778"/>
      <c r="Q23" s="779" t="s">
        <v>555</v>
      </c>
      <c r="R23" s="780"/>
      <c r="S23" s="780"/>
      <c r="T23" s="780"/>
      <c r="U23" s="780"/>
      <c r="V23" s="780" t="s">
        <v>556</v>
      </c>
      <c r="W23" s="780"/>
      <c r="X23" s="780"/>
      <c r="Y23" s="780"/>
      <c r="Z23" s="780"/>
      <c r="AA23" s="780" t="s">
        <v>551</v>
      </c>
      <c r="AB23" s="780"/>
      <c r="AC23" s="780"/>
      <c r="AD23" s="780"/>
      <c r="AE23" s="781"/>
      <c r="AF23" s="782">
        <v>552</v>
      </c>
      <c r="AG23" s="780"/>
      <c r="AH23" s="780"/>
      <c r="AI23" s="780"/>
      <c r="AJ23" s="783"/>
      <c r="AK23" s="784"/>
      <c r="AL23" s="785"/>
      <c r="AM23" s="785"/>
      <c r="AN23" s="785"/>
      <c r="AO23" s="785"/>
      <c r="AP23" s="780">
        <v>26149</v>
      </c>
      <c r="AQ23" s="780"/>
      <c r="AR23" s="780"/>
      <c r="AS23" s="780"/>
      <c r="AT23" s="780"/>
      <c r="AU23" s="796"/>
      <c r="AV23" s="796"/>
      <c r="AW23" s="796"/>
      <c r="AX23" s="796"/>
      <c r="AY23" s="797"/>
      <c r="AZ23" s="798" t="s">
        <v>122</v>
      </c>
      <c r="BA23" s="799"/>
      <c r="BB23" s="799"/>
      <c r="BC23" s="799"/>
      <c r="BD23" s="800"/>
      <c r="BE23" s="215"/>
      <c r="BF23" s="215"/>
      <c r="BG23" s="215"/>
      <c r="BH23" s="215"/>
      <c r="BI23" s="215"/>
      <c r="BJ23" s="215"/>
      <c r="BK23" s="215"/>
      <c r="BL23" s="215"/>
      <c r="BM23" s="215"/>
      <c r="BN23" s="215"/>
      <c r="BO23" s="215"/>
      <c r="BP23" s="215"/>
      <c r="BQ23" s="221">
        <v>17</v>
      </c>
      <c r="BR23" s="222"/>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17"/>
    </row>
    <row r="24" spans="1:131" s="218" customFormat="1" ht="26.25" customHeight="1">
      <c r="A24" s="795" t="s">
        <v>379</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14"/>
      <c r="BA24" s="214"/>
      <c r="BB24" s="214"/>
      <c r="BC24" s="214"/>
      <c r="BD24" s="214"/>
      <c r="BE24" s="215"/>
      <c r="BF24" s="215"/>
      <c r="BG24" s="215"/>
      <c r="BH24" s="215"/>
      <c r="BI24" s="215"/>
      <c r="BJ24" s="215"/>
      <c r="BK24" s="215"/>
      <c r="BL24" s="215"/>
      <c r="BM24" s="215"/>
      <c r="BN24" s="215"/>
      <c r="BO24" s="215"/>
      <c r="BP24" s="215"/>
      <c r="BQ24" s="221">
        <v>18</v>
      </c>
      <c r="BR24" s="222"/>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17"/>
    </row>
    <row r="25" spans="1:131" ht="26.25" customHeight="1" thickBot="1">
      <c r="A25" s="712" t="s">
        <v>380</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14"/>
      <c r="BK25" s="214"/>
      <c r="BL25" s="214"/>
      <c r="BM25" s="214"/>
      <c r="BN25" s="214"/>
      <c r="BO25" s="224"/>
      <c r="BP25" s="224"/>
      <c r="BQ25" s="221">
        <v>19</v>
      </c>
      <c r="BR25" s="222"/>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12"/>
    </row>
    <row r="26" spans="1:131" ht="26.25" customHeight="1">
      <c r="A26" s="714" t="s">
        <v>357</v>
      </c>
      <c r="B26" s="715"/>
      <c r="C26" s="715"/>
      <c r="D26" s="715"/>
      <c r="E26" s="715"/>
      <c r="F26" s="715"/>
      <c r="G26" s="715"/>
      <c r="H26" s="715"/>
      <c r="I26" s="715"/>
      <c r="J26" s="715"/>
      <c r="K26" s="715"/>
      <c r="L26" s="715"/>
      <c r="M26" s="715"/>
      <c r="N26" s="715"/>
      <c r="O26" s="715"/>
      <c r="P26" s="716"/>
      <c r="Q26" s="720" t="s">
        <v>381</v>
      </c>
      <c r="R26" s="721"/>
      <c r="S26" s="721"/>
      <c r="T26" s="721"/>
      <c r="U26" s="722"/>
      <c r="V26" s="720" t="s">
        <v>382</v>
      </c>
      <c r="W26" s="721"/>
      <c r="X26" s="721"/>
      <c r="Y26" s="721"/>
      <c r="Z26" s="722"/>
      <c r="AA26" s="720" t="s">
        <v>383</v>
      </c>
      <c r="AB26" s="721"/>
      <c r="AC26" s="721"/>
      <c r="AD26" s="721"/>
      <c r="AE26" s="721"/>
      <c r="AF26" s="801" t="s">
        <v>384</v>
      </c>
      <c r="AG26" s="802"/>
      <c r="AH26" s="802"/>
      <c r="AI26" s="802"/>
      <c r="AJ26" s="803"/>
      <c r="AK26" s="721" t="s">
        <v>385</v>
      </c>
      <c r="AL26" s="721"/>
      <c r="AM26" s="721"/>
      <c r="AN26" s="721"/>
      <c r="AO26" s="722"/>
      <c r="AP26" s="720" t="s">
        <v>386</v>
      </c>
      <c r="AQ26" s="721"/>
      <c r="AR26" s="721"/>
      <c r="AS26" s="721"/>
      <c r="AT26" s="722"/>
      <c r="AU26" s="720" t="s">
        <v>387</v>
      </c>
      <c r="AV26" s="721"/>
      <c r="AW26" s="721"/>
      <c r="AX26" s="721"/>
      <c r="AY26" s="722"/>
      <c r="AZ26" s="720" t="s">
        <v>388</v>
      </c>
      <c r="BA26" s="721"/>
      <c r="BB26" s="721"/>
      <c r="BC26" s="721"/>
      <c r="BD26" s="722"/>
      <c r="BE26" s="720" t="s">
        <v>364</v>
      </c>
      <c r="BF26" s="721"/>
      <c r="BG26" s="721"/>
      <c r="BH26" s="721"/>
      <c r="BI26" s="727"/>
      <c r="BJ26" s="214"/>
      <c r="BK26" s="214"/>
      <c r="BL26" s="214"/>
      <c r="BM26" s="214"/>
      <c r="BN26" s="214"/>
      <c r="BO26" s="224"/>
      <c r="BP26" s="224"/>
      <c r="BQ26" s="221">
        <v>20</v>
      </c>
      <c r="BR26" s="222"/>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12"/>
    </row>
    <row r="27" spans="1:131" ht="26.25" customHeight="1" thickBot="1">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14"/>
      <c r="BK27" s="214"/>
      <c r="BL27" s="214"/>
      <c r="BM27" s="214"/>
      <c r="BN27" s="214"/>
      <c r="BO27" s="224"/>
      <c r="BP27" s="224"/>
      <c r="BQ27" s="221">
        <v>21</v>
      </c>
      <c r="BR27" s="222"/>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12"/>
    </row>
    <row r="28" spans="1:131" ht="26.25" customHeight="1" thickTop="1">
      <c r="A28" s="225">
        <v>1</v>
      </c>
      <c r="B28" s="736" t="s">
        <v>389</v>
      </c>
      <c r="C28" s="737"/>
      <c r="D28" s="737"/>
      <c r="E28" s="737"/>
      <c r="F28" s="737"/>
      <c r="G28" s="737"/>
      <c r="H28" s="737"/>
      <c r="I28" s="737"/>
      <c r="J28" s="737"/>
      <c r="K28" s="737"/>
      <c r="L28" s="737"/>
      <c r="M28" s="737"/>
      <c r="N28" s="737"/>
      <c r="O28" s="737"/>
      <c r="P28" s="738"/>
      <c r="Q28" s="809" t="s">
        <v>557</v>
      </c>
      <c r="R28" s="810"/>
      <c r="S28" s="810"/>
      <c r="T28" s="810"/>
      <c r="U28" s="810"/>
      <c r="V28" s="810" t="s">
        <v>558</v>
      </c>
      <c r="W28" s="810"/>
      <c r="X28" s="810"/>
      <c r="Y28" s="810"/>
      <c r="Z28" s="810"/>
      <c r="AA28" s="810" t="s">
        <v>559</v>
      </c>
      <c r="AB28" s="810"/>
      <c r="AC28" s="810"/>
      <c r="AD28" s="810"/>
      <c r="AE28" s="811"/>
      <c r="AF28" s="812">
        <v>16</v>
      </c>
      <c r="AG28" s="810"/>
      <c r="AH28" s="810"/>
      <c r="AI28" s="810"/>
      <c r="AJ28" s="813"/>
      <c r="AK28" s="814">
        <v>664</v>
      </c>
      <c r="AL28" s="815"/>
      <c r="AM28" s="815"/>
      <c r="AN28" s="815"/>
      <c r="AO28" s="815"/>
      <c r="AP28" s="815" t="s">
        <v>488</v>
      </c>
      <c r="AQ28" s="815"/>
      <c r="AR28" s="815"/>
      <c r="AS28" s="815"/>
      <c r="AT28" s="815"/>
      <c r="AU28" s="815" t="s">
        <v>488</v>
      </c>
      <c r="AV28" s="815"/>
      <c r="AW28" s="815"/>
      <c r="AX28" s="815"/>
      <c r="AY28" s="815"/>
      <c r="AZ28" s="816" t="s">
        <v>488</v>
      </c>
      <c r="BA28" s="816"/>
      <c r="BB28" s="816"/>
      <c r="BC28" s="816"/>
      <c r="BD28" s="816"/>
      <c r="BE28" s="807"/>
      <c r="BF28" s="807"/>
      <c r="BG28" s="807"/>
      <c r="BH28" s="807"/>
      <c r="BI28" s="808"/>
      <c r="BJ28" s="214"/>
      <c r="BK28" s="214"/>
      <c r="BL28" s="214"/>
      <c r="BM28" s="214"/>
      <c r="BN28" s="214"/>
      <c r="BO28" s="224"/>
      <c r="BP28" s="224"/>
      <c r="BQ28" s="221">
        <v>22</v>
      </c>
      <c r="BR28" s="222"/>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12"/>
    </row>
    <row r="29" spans="1:131" ht="26.25" customHeight="1">
      <c r="A29" s="225">
        <v>2</v>
      </c>
      <c r="B29" s="767" t="s">
        <v>390</v>
      </c>
      <c r="C29" s="768"/>
      <c r="D29" s="768"/>
      <c r="E29" s="768"/>
      <c r="F29" s="768"/>
      <c r="G29" s="768"/>
      <c r="H29" s="768"/>
      <c r="I29" s="768"/>
      <c r="J29" s="768"/>
      <c r="K29" s="768"/>
      <c r="L29" s="768"/>
      <c r="M29" s="768"/>
      <c r="N29" s="768"/>
      <c r="O29" s="768"/>
      <c r="P29" s="769"/>
      <c r="Q29" s="770" t="s">
        <v>560</v>
      </c>
      <c r="R29" s="771"/>
      <c r="S29" s="771"/>
      <c r="T29" s="771"/>
      <c r="U29" s="771"/>
      <c r="V29" s="771" t="s">
        <v>561</v>
      </c>
      <c r="W29" s="771"/>
      <c r="X29" s="771"/>
      <c r="Y29" s="771"/>
      <c r="Z29" s="771"/>
      <c r="AA29" s="771" t="s">
        <v>562</v>
      </c>
      <c r="AB29" s="771"/>
      <c r="AC29" s="771"/>
      <c r="AD29" s="771"/>
      <c r="AE29" s="772"/>
      <c r="AF29" s="773">
        <v>166</v>
      </c>
      <c r="AG29" s="774"/>
      <c r="AH29" s="774"/>
      <c r="AI29" s="774"/>
      <c r="AJ29" s="775"/>
      <c r="AK29" s="821">
        <v>1103</v>
      </c>
      <c r="AL29" s="817"/>
      <c r="AM29" s="817"/>
      <c r="AN29" s="817"/>
      <c r="AO29" s="817"/>
      <c r="AP29" s="817" t="s">
        <v>488</v>
      </c>
      <c r="AQ29" s="817"/>
      <c r="AR29" s="817"/>
      <c r="AS29" s="817"/>
      <c r="AT29" s="817"/>
      <c r="AU29" s="817" t="s">
        <v>488</v>
      </c>
      <c r="AV29" s="817"/>
      <c r="AW29" s="817"/>
      <c r="AX29" s="817"/>
      <c r="AY29" s="817"/>
      <c r="AZ29" s="818" t="s">
        <v>488</v>
      </c>
      <c r="BA29" s="818"/>
      <c r="BB29" s="818"/>
      <c r="BC29" s="818"/>
      <c r="BD29" s="818"/>
      <c r="BE29" s="819"/>
      <c r="BF29" s="819"/>
      <c r="BG29" s="819"/>
      <c r="BH29" s="819"/>
      <c r="BI29" s="820"/>
      <c r="BJ29" s="214"/>
      <c r="BK29" s="214"/>
      <c r="BL29" s="214"/>
      <c r="BM29" s="214"/>
      <c r="BN29" s="214"/>
      <c r="BO29" s="224"/>
      <c r="BP29" s="224"/>
      <c r="BQ29" s="221">
        <v>23</v>
      </c>
      <c r="BR29" s="222"/>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12"/>
    </row>
    <row r="30" spans="1:131" ht="26.25" customHeight="1">
      <c r="A30" s="225">
        <v>3</v>
      </c>
      <c r="B30" s="767" t="s">
        <v>391</v>
      </c>
      <c r="C30" s="768"/>
      <c r="D30" s="768"/>
      <c r="E30" s="768"/>
      <c r="F30" s="768"/>
      <c r="G30" s="768"/>
      <c r="H30" s="768"/>
      <c r="I30" s="768"/>
      <c r="J30" s="768"/>
      <c r="K30" s="768"/>
      <c r="L30" s="768"/>
      <c r="M30" s="768"/>
      <c r="N30" s="768"/>
      <c r="O30" s="768"/>
      <c r="P30" s="769"/>
      <c r="Q30" s="770" t="s">
        <v>563</v>
      </c>
      <c r="R30" s="771"/>
      <c r="S30" s="771"/>
      <c r="T30" s="771"/>
      <c r="U30" s="771"/>
      <c r="V30" s="771" t="s">
        <v>564</v>
      </c>
      <c r="W30" s="771"/>
      <c r="X30" s="771"/>
      <c r="Y30" s="771"/>
      <c r="Z30" s="771"/>
      <c r="AA30" s="771" t="s">
        <v>565</v>
      </c>
      <c r="AB30" s="771"/>
      <c r="AC30" s="771"/>
      <c r="AD30" s="771"/>
      <c r="AE30" s="772"/>
      <c r="AF30" s="773">
        <v>42</v>
      </c>
      <c r="AG30" s="774"/>
      <c r="AH30" s="774"/>
      <c r="AI30" s="774"/>
      <c r="AJ30" s="775"/>
      <c r="AK30" s="821">
        <v>1187</v>
      </c>
      <c r="AL30" s="817"/>
      <c r="AM30" s="817"/>
      <c r="AN30" s="817"/>
      <c r="AO30" s="817"/>
      <c r="AP30" s="817" t="s">
        <v>488</v>
      </c>
      <c r="AQ30" s="817"/>
      <c r="AR30" s="817"/>
      <c r="AS30" s="817"/>
      <c r="AT30" s="817"/>
      <c r="AU30" s="817" t="s">
        <v>488</v>
      </c>
      <c r="AV30" s="817"/>
      <c r="AW30" s="817"/>
      <c r="AX30" s="817"/>
      <c r="AY30" s="817"/>
      <c r="AZ30" s="818" t="s">
        <v>488</v>
      </c>
      <c r="BA30" s="818"/>
      <c r="BB30" s="818"/>
      <c r="BC30" s="818"/>
      <c r="BD30" s="818"/>
      <c r="BE30" s="819"/>
      <c r="BF30" s="819"/>
      <c r="BG30" s="819"/>
      <c r="BH30" s="819"/>
      <c r="BI30" s="820"/>
      <c r="BJ30" s="214"/>
      <c r="BK30" s="214"/>
      <c r="BL30" s="214"/>
      <c r="BM30" s="214"/>
      <c r="BN30" s="214"/>
      <c r="BO30" s="224"/>
      <c r="BP30" s="224"/>
      <c r="BQ30" s="221">
        <v>24</v>
      </c>
      <c r="BR30" s="222"/>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12"/>
    </row>
    <row r="31" spans="1:131" ht="26.25" customHeight="1">
      <c r="A31" s="225">
        <v>4</v>
      </c>
      <c r="B31" s="767" t="s">
        <v>392</v>
      </c>
      <c r="C31" s="768"/>
      <c r="D31" s="768"/>
      <c r="E31" s="768"/>
      <c r="F31" s="768"/>
      <c r="G31" s="768"/>
      <c r="H31" s="768"/>
      <c r="I31" s="768"/>
      <c r="J31" s="768"/>
      <c r="K31" s="768"/>
      <c r="L31" s="768"/>
      <c r="M31" s="768"/>
      <c r="N31" s="768"/>
      <c r="O31" s="768"/>
      <c r="P31" s="769"/>
      <c r="Q31" s="770" t="s">
        <v>566</v>
      </c>
      <c r="R31" s="771"/>
      <c r="S31" s="771"/>
      <c r="T31" s="771"/>
      <c r="U31" s="771"/>
      <c r="V31" s="771" t="s">
        <v>566</v>
      </c>
      <c r="W31" s="771"/>
      <c r="X31" s="771"/>
      <c r="Y31" s="771"/>
      <c r="Z31" s="771"/>
      <c r="AA31" s="771" t="s">
        <v>488</v>
      </c>
      <c r="AB31" s="771"/>
      <c r="AC31" s="771"/>
      <c r="AD31" s="771"/>
      <c r="AE31" s="772"/>
      <c r="AF31" s="773">
        <v>0</v>
      </c>
      <c r="AG31" s="774"/>
      <c r="AH31" s="774"/>
      <c r="AI31" s="774"/>
      <c r="AJ31" s="775"/>
      <c r="AK31" s="821" t="s">
        <v>619</v>
      </c>
      <c r="AL31" s="817"/>
      <c r="AM31" s="817"/>
      <c r="AN31" s="817"/>
      <c r="AO31" s="817"/>
      <c r="AP31" s="817" t="s">
        <v>488</v>
      </c>
      <c r="AQ31" s="817"/>
      <c r="AR31" s="817"/>
      <c r="AS31" s="817"/>
      <c r="AT31" s="817"/>
      <c r="AU31" s="817" t="s">
        <v>488</v>
      </c>
      <c r="AV31" s="817"/>
      <c r="AW31" s="817"/>
      <c r="AX31" s="817"/>
      <c r="AY31" s="817"/>
      <c r="AZ31" s="818" t="s">
        <v>488</v>
      </c>
      <c r="BA31" s="818"/>
      <c r="BB31" s="818"/>
      <c r="BC31" s="818"/>
      <c r="BD31" s="818"/>
      <c r="BE31" s="819"/>
      <c r="BF31" s="819"/>
      <c r="BG31" s="819"/>
      <c r="BH31" s="819"/>
      <c r="BI31" s="820"/>
      <c r="BJ31" s="214"/>
      <c r="BK31" s="214"/>
      <c r="BL31" s="214"/>
      <c r="BM31" s="214"/>
      <c r="BN31" s="214"/>
      <c r="BO31" s="224"/>
      <c r="BP31" s="224"/>
      <c r="BQ31" s="221">
        <v>25</v>
      </c>
      <c r="BR31" s="222"/>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12"/>
    </row>
    <row r="32" spans="1:131" ht="26.25" customHeight="1">
      <c r="A32" s="225">
        <v>5</v>
      </c>
      <c r="B32" s="767" t="s">
        <v>393</v>
      </c>
      <c r="C32" s="768"/>
      <c r="D32" s="768"/>
      <c r="E32" s="768"/>
      <c r="F32" s="768"/>
      <c r="G32" s="768"/>
      <c r="H32" s="768"/>
      <c r="I32" s="768"/>
      <c r="J32" s="768"/>
      <c r="K32" s="768"/>
      <c r="L32" s="768"/>
      <c r="M32" s="768"/>
      <c r="N32" s="768"/>
      <c r="O32" s="768"/>
      <c r="P32" s="769"/>
      <c r="Q32" s="770">
        <v>1628</v>
      </c>
      <c r="R32" s="771"/>
      <c r="S32" s="771"/>
      <c r="T32" s="771"/>
      <c r="U32" s="771"/>
      <c r="V32" s="771">
        <v>1548</v>
      </c>
      <c r="W32" s="771"/>
      <c r="X32" s="771"/>
      <c r="Y32" s="771"/>
      <c r="Z32" s="771"/>
      <c r="AA32" s="771">
        <v>79</v>
      </c>
      <c r="AB32" s="771"/>
      <c r="AC32" s="771"/>
      <c r="AD32" s="771"/>
      <c r="AE32" s="772"/>
      <c r="AF32" s="773">
        <v>744</v>
      </c>
      <c r="AG32" s="774"/>
      <c r="AH32" s="774"/>
      <c r="AI32" s="774"/>
      <c r="AJ32" s="775"/>
      <c r="AK32" s="821">
        <v>18</v>
      </c>
      <c r="AL32" s="817"/>
      <c r="AM32" s="817"/>
      <c r="AN32" s="817"/>
      <c r="AO32" s="817"/>
      <c r="AP32" s="817">
        <v>3650</v>
      </c>
      <c r="AQ32" s="817"/>
      <c r="AR32" s="817"/>
      <c r="AS32" s="817"/>
      <c r="AT32" s="817"/>
      <c r="AU32" s="817" t="s">
        <v>488</v>
      </c>
      <c r="AV32" s="817"/>
      <c r="AW32" s="817"/>
      <c r="AX32" s="817"/>
      <c r="AY32" s="817"/>
      <c r="AZ32" s="818" t="s">
        <v>488</v>
      </c>
      <c r="BA32" s="818"/>
      <c r="BB32" s="818"/>
      <c r="BC32" s="818"/>
      <c r="BD32" s="818"/>
      <c r="BE32" s="819" t="s">
        <v>394</v>
      </c>
      <c r="BF32" s="819"/>
      <c r="BG32" s="819"/>
      <c r="BH32" s="819"/>
      <c r="BI32" s="820"/>
      <c r="BJ32" s="214"/>
      <c r="BK32" s="214"/>
      <c r="BL32" s="214"/>
      <c r="BM32" s="214"/>
      <c r="BN32" s="214"/>
      <c r="BO32" s="224"/>
      <c r="BP32" s="224"/>
      <c r="BQ32" s="221">
        <v>26</v>
      </c>
      <c r="BR32" s="222"/>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12"/>
    </row>
    <row r="33" spans="1:131" ht="26.25" customHeight="1">
      <c r="A33" s="225">
        <v>6</v>
      </c>
      <c r="B33" s="767" t="s">
        <v>395</v>
      </c>
      <c r="C33" s="768"/>
      <c r="D33" s="768"/>
      <c r="E33" s="768"/>
      <c r="F33" s="768"/>
      <c r="G33" s="768"/>
      <c r="H33" s="768"/>
      <c r="I33" s="768"/>
      <c r="J33" s="768"/>
      <c r="K33" s="768"/>
      <c r="L33" s="768"/>
      <c r="M33" s="768"/>
      <c r="N33" s="768"/>
      <c r="O33" s="768"/>
      <c r="P33" s="769"/>
      <c r="Q33" s="770">
        <v>1478</v>
      </c>
      <c r="R33" s="771"/>
      <c r="S33" s="771"/>
      <c r="T33" s="771"/>
      <c r="U33" s="771"/>
      <c r="V33" s="771">
        <v>1473</v>
      </c>
      <c r="W33" s="771"/>
      <c r="X33" s="771"/>
      <c r="Y33" s="771"/>
      <c r="Z33" s="771"/>
      <c r="AA33" s="771">
        <v>5</v>
      </c>
      <c r="AB33" s="771"/>
      <c r="AC33" s="771"/>
      <c r="AD33" s="771"/>
      <c r="AE33" s="772"/>
      <c r="AF33" s="773">
        <v>1270</v>
      </c>
      <c r="AG33" s="774"/>
      <c r="AH33" s="774"/>
      <c r="AI33" s="774"/>
      <c r="AJ33" s="775"/>
      <c r="AK33" s="821">
        <v>159</v>
      </c>
      <c r="AL33" s="817"/>
      <c r="AM33" s="817"/>
      <c r="AN33" s="817"/>
      <c r="AO33" s="817"/>
      <c r="AP33" s="817">
        <v>4705</v>
      </c>
      <c r="AQ33" s="817"/>
      <c r="AR33" s="817"/>
      <c r="AS33" s="817"/>
      <c r="AT33" s="817"/>
      <c r="AU33" s="817">
        <v>409</v>
      </c>
      <c r="AV33" s="817"/>
      <c r="AW33" s="817"/>
      <c r="AX33" s="817"/>
      <c r="AY33" s="817"/>
      <c r="AZ33" s="818" t="s">
        <v>488</v>
      </c>
      <c r="BA33" s="818"/>
      <c r="BB33" s="818"/>
      <c r="BC33" s="818"/>
      <c r="BD33" s="818"/>
      <c r="BE33" s="819" t="s">
        <v>394</v>
      </c>
      <c r="BF33" s="819"/>
      <c r="BG33" s="819"/>
      <c r="BH33" s="819"/>
      <c r="BI33" s="820"/>
      <c r="BJ33" s="214"/>
      <c r="BK33" s="214"/>
      <c r="BL33" s="214"/>
      <c r="BM33" s="214"/>
      <c r="BN33" s="214"/>
      <c r="BO33" s="224"/>
      <c r="BP33" s="224"/>
      <c r="BQ33" s="221">
        <v>27</v>
      </c>
      <c r="BR33" s="222"/>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12"/>
    </row>
    <row r="34" spans="1:131" ht="26.25" customHeight="1">
      <c r="A34" s="225">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14"/>
      <c r="BK34" s="214"/>
      <c r="BL34" s="214"/>
      <c r="BM34" s="214"/>
      <c r="BN34" s="214"/>
      <c r="BO34" s="224"/>
      <c r="BP34" s="224"/>
      <c r="BQ34" s="221">
        <v>28</v>
      </c>
      <c r="BR34" s="222"/>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12"/>
    </row>
    <row r="35" spans="1:131" ht="26.25" customHeight="1">
      <c r="A35" s="225">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14"/>
      <c r="BK35" s="214"/>
      <c r="BL35" s="214"/>
      <c r="BM35" s="214"/>
      <c r="BN35" s="214"/>
      <c r="BO35" s="224"/>
      <c r="BP35" s="224"/>
      <c r="BQ35" s="221">
        <v>29</v>
      </c>
      <c r="BR35" s="222"/>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12"/>
    </row>
    <row r="36" spans="1:131" ht="26.25" customHeight="1">
      <c r="A36" s="225">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14"/>
      <c r="BK36" s="214"/>
      <c r="BL36" s="214"/>
      <c r="BM36" s="214"/>
      <c r="BN36" s="214"/>
      <c r="BO36" s="224"/>
      <c r="BP36" s="224"/>
      <c r="BQ36" s="221">
        <v>30</v>
      </c>
      <c r="BR36" s="222"/>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12"/>
    </row>
    <row r="37" spans="1:131" ht="26.25" customHeight="1">
      <c r="A37" s="225">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14"/>
      <c r="BK37" s="214"/>
      <c r="BL37" s="214"/>
      <c r="BM37" s="214"/>
      <c r="BN37" s="214"/>
      <c r="BO37" s="224"/>
      <c r="BP37" s="224"/>
      <c r="BQ37" s="221">
        <v>31</v>
      </c>
      <c r="BR37" s="222"/>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12"/>
    </row>
    <row r="38" spans="1:131" ht="26.25" customHeight="1">
      <c r="A38" s="225">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14"/>
      <c r="BK38" s="214"/>
      <c r="BL38" s="214"/>
      <c r="BM38" s="214"/>
      <c r="BN38" s="214"/>
      <c r="BO38" s="224"/>
      <c r="BP38" s="224"/>
      <c r="BQ38" s="221">
        <v>32</v>
      </c>
      <c r="BR38" s="222"/>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12"/>
    </row>
    <row r="39" spans="1:131" ht="26.25" customHeight="1">
      <c r="A39" s="225">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14"/>
      <c r="BK39" s="214"/>
      <c r="BL39" s="214"/>
      <c r="BM39" s="214"/>
      <c r="BN39" s="214"/>
      <c r="BO39" s="224"/>
      <c r="BP39" s="224"/>
      <c r="BQ39" s="221">
        <v>33</v>
      </c>
      <c r="BR39" s="222"/>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12"/>
    </row>
    <row r="40" spans="1:131" ht="26.25" customHeight="1">
      <c r="A40" s="221">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14"/>
      <c r="BK40" s="214"/>
      <c r="BL40" s="214"/>
      <c r="BM40" s="214"/>
      <c r="BN40" s="214"/>
      <c r="BO40" s="224"/>
      <c r="BP40" s="224"/>
      <c r="BQ40" s="221">
        <v>34</v>
      </c>
      <c r="BR40" s="222"/>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12"/>
    </row>
    <row r="41" spans="1:131" ht="26.25" customHeight="1">
      <c r="A41" s="221">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14"/>
      <c r="BK41" s="214"/>
      <c r="BL41" s="214"/>
      <c r="BM41" s="214"/>
      <c r="BN41" s="214"/>
      <c r="BO41" s="224"/>
      <c r="BP41" s="224"/>
      <c r="BQ41" s="221">
        <v>35</v>
      </c>
      <c r="BR41" s="222"/>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12"/>
    </row>
    <row r="42" spans="1:131" ht="26.25" customHeight="1">
      <c r="A42" s="221">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14"/>
      <c r="BK42" s="214"/>
      <c r="BL42" s="214"/>
      <c r="BM42" s="214"/>
      <c r="BN42" s="214"/>
      <c r="BO42" s="224"/>
      <c r="BP42" s="224"/>
      <c r="BQ42" s="221">
        <v>36</v>
      </c>
      <c r="BR42" s="222"/>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12"/>
    </row>
    <row r="43" spans="1:131" ht="26.25" customHeight="1">
      <c r="A43" s="221">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14"/>
      <c r="BK43" s="214"/>
      <c r="BL43" s="214"/>
      <c r="BM43" s="214"/>
      <c r="BN43" s="214"/>
      <c r="BO43" s="224"/>
      <c r="BP43" s="224"/>
      <c r="BQ43" s="221">
        <v>37</v>
      </c>
      <c r="BR43" s="222"/>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12"/>
    </row>
    <row r="44" spans="1:131" ht="26.25" customHeight="1">
      <c r="A44" s="221">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14"/>
      <c r="BK44" s="214"/>
      <c r="BL44" s="214"/>
      <c r="BM44" s="214"/>
      <c r="BN44" s="214"/>
      <c r="BO44" s="224"/>
      <c r="BP44" s="224"/>
      <c r="BQ44" s="221">
        <v>38</v>
      </c>
      <c r="BR44" s="222"/>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12"/>
    </row>
    <row r="45" spans="1:131" ht="26.25" customHeight="1">
      <c r="A45" s="221">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14"/>
      <c r="BK45" s="214"/>
      <c r="BL45" s="214"/>
      <c r="BM45" s="214"/>
      <c r="BN45" s="214"/>
      <c r="BO45" s="224"/>
      <c r="BP45" s="224"/>
      <c r="BQ45" s="221">
        <v>39</v>
      </c>
      <c r="BR45" s="222"/>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12"/>
    </row>
    <row r="46" spans="1:131" ht="26.25" customHeight="1">
      <c r="A46" s="221">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14"/>
      <c r="BK46" s="214"/>
      <c r="BL46" s="214"/>
      <c r="BM46" s="214"/>
      <c r="BN46" s="214"/>
      <c r="BO46" s="224"/>
      <c r="BP46" s="224"/>
      <c r="BQ46" s="221">
        <v>40</v>
      </c>
      <c r="BR46" s="222"/>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12"/>
    </row>
    <row r="47" spans="1:131" ht="26.25" customHeight="1">
      <c r="A47" s="221">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14"/>
      <c r="BK47" s="214"/>
      <c r="BL47" s="214"/>
      <c r="BM47" s="214"/>
      <c r="BN47" s="214"/>
      <c r="BO47" s="224"/>
      <c r="BP47" s="224"/>
      <c r="BQ47" s="221">
        <v>41</v>
      </c>
      <c r="BR47" s="222"/>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12"/>
    </row>
    <row r="48" spans="1:131" ht="26.25" customHeight="1">
      <c r="A48" s="221">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14"/>
      <c r="BK48" s="214"/>
      <c r="BL48" s="214"/>
      <c r="BM48" s="214"/>
      <c r="BN48" s="214"/>
      <c r="BO48" s="224"/>
      <c r="BP48" s="224"/>
      <c r="BQ48" s="221">
        <v>42</v>
      </c>
      <c r="BR48" s="222"/>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12"/>
    </row>
    <row r="49" spans="1:131" ht="26.25" customHeight="1">
      <c r="A49" s="221">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14"/>
      <c r="BK49" s="214"/>
      <c r="BL49" s="214"/>
      <c r="BM49" s="214"/>
      <c r="BN49" s="214"/>
      <c r="BO49" s="224"/>
      <c r="BP49" s="224"/>
      <c r="BQ49" s="221">
        <v>43</v>
      </c>
      <c r="BR49" s="222"/>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12"/>
    </row>
    <row r="50" spans="1:131" ht="26.25" customHeight="1">
      <c r="A50" s="221">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14"/>
      <c r="BK50" s="214"/>
      <c r="BL50" s="214"/>
      <c r="BM50" s="214"/>
      <c r="BN50" s="214"/>
      <c r="BO50" s="224"/>
      <c r="BP50" s="224"/>
      <c r="BQ50" s="221">
        <v>44</v>
      </c>
      <c r="BR50" s="222"/>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12"/>
    </row>
    <row r="51" spans="1:131" ht="26.25" customHeight="1">
      <c r="A51" s="221">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14"/>
      <c r="BK51" s="214"/>
      <c r="BL51" s="214"/>
      <c r="BM51" s="214"/>
      <c r="BN51" s="214"/>
      <c r="BO51" s="224"/>
      <c r="BP51" s="224"/>
      <c r="BQ51" s="221">
        <v>45</v>
      </c>
      <c r="BR51" s="222"/>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12"/>
    </row>
    <row r="52" spans="1:131" ht="26.25" customHeight="1">
      <c r="A52" s="221">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14"/>
      <c r="BK52" s="214"/>
      <c r="BL52" s="214"/>
      <c r="BM52" s="214"/>
      <c r="BN52" s="214"/>
      <c r="BO52" s="224"/>
      <c r="BP52" s="224"/>
      <c r="BQ52" s="221">
        <v>46</v>
      </c>
      <c r="BR52" s="222"/>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12"/>
    </row>
    <row r="53" spans="1:131" ht="26.25" customHeight="1">
      <c r="A53" s="221">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14"/>
      <c r="BK53" s="214"/>
      <c r="BL53" s="214"/>
      <c r="BM53" s="214"/>
      <c r="BN53" s="214"/>
      <c r="BO53" s="224"/>
      <c r="BP53" s="224"/>
      <c r="BQ53" s="221">
        <v>47</v>
      </c>
      <c r="BR53" s="222"/>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12"/>
    </row>
    <row r="54" spans="1:131" ht="26.25" customHeight="1">
      <c r="A54" s="221">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14"/>
      <c r="BK54" s="214"/>
      <c r="BL54" s="214"/>
      <c r="BM54" s="214"/>
      <c r="BN54" s="214"/>
      <c r="BO54" s="224"/>
      <c r="BP54" s="224"/>
      <c r="BQ54" s="221">
        <v>48</v>
      </c>
      <c r="BR54" s="222"/>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12"/>
    </row>
    <row r="55" spans="1:131" ht="26.25" customHeight="1">
      <c r="A55" s="221">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14"/>
      <c r="BK55" s="214"/>
      <c r="BL55" s="214"/>
      <c r="BM55" s="214"/>
      <c r="BN55" s="214"/>
      <c r="BO55" s="224"/>
      <c r="BP55" s="224"/>
      <c r="BQ55" s="221">
        <v>49</v>
      </c>
      <c r="BR55" s="222"/>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12"/>
    </row>
    <row r="56" spans="1:131" ht="26.25" customHeight="1">
      <c r="A56" s="221">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14"/>
      <c r="BK56" s="214"/>
      <c r="BL56" s="214"/>
      <c r="BM56" s="214"/>
      <c r="BN56" s="214"/>
      <c r="BO56" s="224"/>
      <c r="BP56" s="224"/>
      <c r="BQ56" s="221">
        <v>50</v>
      </c>
      <c r="BR56" s="222"/>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12"/>
    </row>
    <row r="57" spans="1:131" ht="26.25" customHeight="1">
      <c r="A57" s="221">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14"/>
      <c r="BK57" s="214"/>
      <c r="BL57" s="214"/>
      <c r="BM57" s="214"/>
      <c r="BN57" s="214"/>
      <c r="BO57" s="224"/>
      <c r="BP57" s="224"/>
      <c r="BQ57" s="221">
        <v>51</v>
      </c>
      <c r="BR57" s="222"/>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12"/>
    </row>
    <row r="58" spans="1:131" ht="26.25" customHeight="1">
      <c r="A58" s="221">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14"/>
      <c r="BK58" s="214"/>
      <c r="BL58" s="214"/>
      <c r="BM58" s="214"/>
      <c r="BN58" s="214"/>
      <c r="BO58" s="224"/>
      <c r="BP58" s="224"/>
      <c r="BQ58" s="221">
        <v>52</v>
      </c>
      <c r="BR58" s="222"/>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12"/>
    </row>
    <row r="59" spans="1:131" ht="26.25" customHeight="1">
      <c r="A59" s="221">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14"/>
      <c r="BK59" s="214"/>
      <c r="BL59" s="214"/>
      <c r="BM59" s="214"/>
      <c r="BN59" s="214"/>
      <c r="BO59" s="224"/>
      <c r="BP59" s="224"/>
      <c r="BQ59" s="221">
        <v>53</v>
      </c>
      <c r="BR59" s="222"/>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12"/>
    </row>
    <row r="60" spans="1:131" ht="26.25" customHeight="1">
      <c r="A60" s="221">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14"/>
      <c r="BK60" s="214"/>
      <c r="BL60" s="214"/>
      <c r="BM60" s="214"/>
      <c r="BN60" s="214"/>
      <c r="BO60" s="224"/>
      <c r="BP60" s="224"/>
      <c r="BQ60" s="221">
        <v>54</v>
      </c>
      <c r="BR60" s="222"/>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12"/>
    </row>
    <row r="61" spans="1:131" ht="26.25" customHeight="1" thickBot="1">
      <c r="A61" s="221">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14"/>
      <c r="BK61" s="214"/>
      <c r="BL61" s="214"/>
      <c r="BM61" s="214"/>
      <c r="BN61" s="214"/>
      <c r="BO61" s="224"/>
      <c r="BP61" s="224"/>
      <c r="BQ61" s="221">
        <v>55</v>
      </c>
      <c r="BR61" s="222"/>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12"/>
    </row>
    <row r="62" spans="1:131" ht="26.25" customHeight="1">
      <c r="A62" s="221">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396</v>
      </c>
      <c r="BK62" s="793"/>
      <c r="BL62" s="793"/>
      <c r="BM62" s="793"/>
      <c r="BN62" s="794"/>
      <c r="BO62" s="224"/>
      <c r="BP62" s="224"/>
      <c r="BQ62" s="221">
        <v>56</v>
      </c>
      <c r="BR62" s="222"/>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12"/>
    </row>
    <row r="63" spans="1:131" ht="26.25" customHeight="1" thickBot="1">
      <c r="A63" s="223" t="s">
        <v>377</v>
      </c>
      <c r="B63" s="776" t="s">
        <v>397</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2238</v>
      </c>
      <c r="AG63" s="831"/>
      <c r="AH63" s="831"/>
      <c r="AI63" s="831"/>
      <c r="AJ63" s="832"/>
      <c r="AK63" s="833"/>
      <c r="AL63" s="828"/>
      <c r="AM63" s="828"/>
      <c r="AN63" s="828"/>
      <c r="AO63" s="828"/>
      <c r="AP63" s="831" t="s">
        <v>567</v>
      </c>
      <c r="AQ63" s="831"/>
      <c r="AR63" s="831"/>
      <c r="AS63" s="831"/>
      <c r="AT63" s="831"/>
      <c r="AU63" s="831" t="s">
        <v>568</v>
      </c>
      <c r="AV63" s="831"/>
      <c r="AW63" s="831"/>
      <c r="AX63" s="831"/>
      <c r="AY63" s="831"/>
      <c r="AZ63" s="835"/>
      <c r="BA63" s="835"/>
      <c r="BB63" s="835"/>
      <c r="BC63" s="835"/>
      <c r="BD63" s="835"/>
      <c r="BE63" s="836"/>
      <c r="BF63" s="836"/>
      <c r="BG63" s="836"/>
      <c r="BH63" s="836"/>
      <c r="BI63" s="837"/>
      <c r="BJ63" s="838" t="s">
        <v>122</v>
      </c>
      <c r="BK63" s="839"/>
      <c r="BL63" s="839"/>
      <c r="BM63" s="839"/>
      <c r="BN63" s="840"/>
      <c r="BO63" s="224"/>
      <c r="BP63" s="224"/>
      <c r="BQ63" s="221">
        <v>57</v>
      </c>
      <c r="BR63" s="222"/>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12"/>
    </row>
    <row r="64" spans="1:131" ht="26.25" customHeight="1">
      <c r="A64" s="224"/>
      <c r="B64" s="224"/>
      <c r="C64" s="224"/>
      <c r="D64" s="224"/>
      <c r="E64" s="224"/>
      <c r="F64" s="224"/>
      <c r="G64" s="224"/>
      <c r="H64" s="224"/>
      <c r="I64" s="224"/>
      <c r="J64" s="224"/>
      <c r="K64" s="224"/>
      <c r="L64" s="224"/>
      <c r="M64" s="224"/>
      <c r="N64" s="224"/>
      <c r="O64" s="224"/>
      <c r="P64" s="224"/>
      <c r="Q64" s="224"/>
      <c r="R64" s="224"/>
      <c r="S64" s="224"/>
      <c r="T64" s="224"/>
      <c r="U64" s="224"/>
      <c r="V64" s="224"/>
      <c r="W64" s="224"/>
      <c r="X64" s="224"/>
      <c r="Y64" s="224"/>
      <c r="Z64" s="224"/>
      <c r="AA64" s="224"/>
      <c r="AB64" s="224"/>
      <c r="AC64" s="224"/>
      <c r="AD64" s="224"/>
      <c r="AE64" s="224"/>
      <c r="AF64" s="224"/>
      <c r="AG64" s="224"/>
      <c r="AH64" s="224"/>
      <c r="AI64" s="224"/>
      <c r="AJ64" s="224"/>
      <c r="AK64" s="224"/>
      <c r="AL64" s="224"/>
      <c r="AM64" s="224"/>
      <c r="AN64" s="224"/>
      <c r="AO64" s="224"/>
      <c r="AP64" s="224"/>
      <c r="AQ64" s="224"/>
      <c r="AR64" s="224"/>
      <c r="AS64" s="224"/>
      <c r="AT64" s="224"/>
      <c r="AU64" s="224"/>
      <c r="AV64" s="224"/>
      <c r="AW64" s="224"/>
      <c r="AX64" s="224"/>
      <c r="AY64" s="224"/>
      <c r="AZ64" s="224"/>
      <c r="BA64" s="224"/>
      <c r="BB64" s="224"/>
      <c r="BC64" s="224"/>
      <c r="BD64" s="224"/>
      <c r="BE64" s="224"/>
      <c r="BF64" s="224"/>
      <c r="BG64" s="224"/>
      <c r="BH64" s="224"/>
      <c r="BI64" s="224"/>
      <c r="BJ64" s="224"/>
      <c r="BK64" s="224"/>
      <c r="BL64" s="224"/>
      <c r="BM64" s="224"/>
      <c r="BN64" s="224"/>
      <c r="BO64" s="224"/>
      <c r="BP64" s="224"/>
      <c r="BQ64" s="221">
        <v>58</v>
      </c>
      <c r="BR64" s="222"/>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12"/>
    </row>
    <row r="65" spans="1:131" ht="26.25" customHeight="1" thickBot="1">
      <c r="A65" s="214" t="s">
        <v>398</v>
      </c>
      <c r="B65" s="214"/>
      <c r="C65" s="214"/>
      <c r="D65" s="214"/>
      <c r="E65" s="214"/>
      <c r="F65" s="214"/>
      <c r="G65" s="214"/>
      <c r="H65" s="214"/>
      <c r="I65" s="214"/>
      <c r="J65" s="214"/>
      <c r="K65" s="214"/>
      <c r="L65" s="214"/>
      <c r="M65" s="214"/>
      <c r="N65" s="214"/>
      <c r="O65" s="214"/>
      <c r="P65" s="214"/>
      <c r="Q65" s="214"/>
      <c r="R65" s="214"/>
      <c r="S65" s="214"/>
      <c r="T65" s="214"/>
      <c r="U65" s="214"/>
      <c r="V65" s="214"/>
      <c r="W65" s="214"/>
      <c r="X65" s="214"/>
      <c r="Y65" s="214"/>
      <c r="Z65" s="214"/>
      <c r="AA65" s="214"/>
      <c r="AB65" s="214"/>
      <c r="AC65" s="214"/>
      <c r="AD65" s="214"/>
      <c r="AE65" s="214"/>
      <c r="AF65" s="214"/>
      <c r="AG65" s="214"/>
      <c r="AH65" s="214"/>
      <c r="AI65" s="214"/>
      <c r="AJ65" s="214"/>
      <c r="AK65" s="214"/>
      <c r="AL65" s="214"/>
      <c r="AM65" s="214"/>
      <c r="AN65" s="214"/>
      <c r="AO65" s="214"/>
      <c r="AP65" s="214"/>
      <c r="AQ65" s="214"/>
      <c r="AR65" s="214"/>
      <c r="AS65" s="214"/>
      <c r="AT65" s="214"/>
      <c r="AU65" s="214"/>
      <c r="AV65" s="214"/>
      <c r="AW65" s="214"/>
      <c r="AX65" s="214"/>
      <c r="AY65" s="214"/>
      <c r="AZ65" s="214"/>
      <c r="BA65" s="214"/>
      <c r="BB65" s="214"/>
      <c r="BC65" s="214"/>
      <c r="BD65" s="214"/>
      <c r="BE65" s="224"/>
      <c r="BF65" s="224"/>
      <c r="BG65" s="224"/>
      <c r="BH65" s="224"/>
      <c r="BI65" s="224"/>
      <c r="BJ65" s="224"/>
      <c r="BK65" s="224"/>
      <c r="BL65" s="224"/>
      <c r="BM65" s="224"/>
      <c r="BN65" s="224"/>
      <c r="BO65" s="224"/>
      <c r="BP65" s="224"/>
      <c r="BQ65" s="221">
        <v>59</v>
      </c>
      <c r="BR65" s="222"/>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12"/>
    </row>
    <row r="66" spans="1:131" ht="26.25" customHeight="1">
      <c r="A66" s="714" t="s">
        <v>399</v>
      </c>
      <c r="B66" s="715"/>
      <c r="C66" s="715"/>
      <c r="D66" s="715"/>
      <c r="E66" s="715"/>
      <c r="F66" s="715"/>
      <c r="G66" s="715"/>
      <c r="H66" s="715"/>
      <c r="I66" s="715"/>
      <c r="J66" s="715"/>
      <c r="K66" s="715"/>
      <c r="L66" s="715"/>
      <c r="M66" s="715"/>
      <c r="N66" s="715"/>
      <c r="O66" s="715"/>
      <c r="P66" s="716"/>
      <c r="Q66" s="720" t="s">
        <v>381</v>
      </c>
      <c r="R66" s="721"/>
      <c r="S66" s="721"/>
      <c r="T66" s="721"/>
      <c r="U66" s="722"/>
      <c r="V66" s="720" t="s">
        <v>382</v>
      </c>
      <c r="W66" s="721"/>
      <c r="X66" s="721"/>
      <c r="Y66" s="721"/>
      <c r="Z66" s="722"/>
      <c r="AA66" s="720" t="s">
        <v>383</v>
      </c>
      <c r="AB66" s="721"/>
      <c r="AC66" s="721"/>
      <c r="AD66" s="721"/>
      <c r="AE66" s="722"/>
      <c r="AF66" s="841" t="s">
        <v>384</v>
      </c>
      <c r="AG66" s="802"/>
      <c r="AH66" s="802"/>
      <c r="AI66" s="802"/>
      <c r="AJ66" s="842"/>
      <c r="AK66" s="720" t="s">
        <v>385</v>
      </c>
      <c r="AL66" s="715"/>
      <c r="AM66" s="715"/>
      <c r="AN66" s="715"/>
      <c r="AO66" s="716"/>
      <c r="AP66" s="720" t="s">
        <v>386</v>
      </c>
      <c r="AQ66" s="721"/>
      <c r="AR66" s="721"/>
      <c r="AS66" s="721"/>
      <c r="AT66" s="722"/>
      <c r="AU66" s="720" t="s">
        <v>400</v>
      </c>
      <c r="AV66" s="721"/>
      <c r="AW66" s="721"/>
      <c r="AX66" s="721"/>
      <c r="AY66" s="722"/>
      <c r="AZ66" s="720" t="s">
        <v>364</v>
      </c>
      <c r="BA66" s="721"/>
      <c r="BB66" s="721"/>
      <c r="BC66" s="721"/>
      <c r="BD66" s="727"/>
      <c r="BE66" s="224"/>
      <c r="BF66" s="224"/>
      <c r="BG66" s="224"/>
      <c r="BH66" s="224"/>
      <c r="BI66" s="224"/>
      <c r="BJ66" s="224"/>
      <c r="BK66" s="224"/>
      <c r="BL66" s="224"/>
      <c r="BM66" s="224"/>
      <c r="BN66" s="224"/>
      <c r="BO66" s="224"/>
      <c r="BP66" s="224"/>
      <c r="BQ66" s="221">
        <v>60</v>
      </c>
      <c r="BR66" s="226"/>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12"/>
    </row>
    <row r="67" spans="1:131" ht="26.25" customHeight="1" thickBot="1">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24"/>
      <c r="BF67" s="224"/>
      <c r="BG67" s="224"/>
      <c r="BH67" s="224"/>
      <c r="BI67" s="224"/>
      <c r="BJ67" s="224"/>
      <c r="BK67" s="224"/>
      <c r="BL67" s="224"/>
      <c r="BM67" s="224"/>
      <c r="BN67" s="224"/>
      <c r="BO67" s="224"/>
      <c r="BP67" s="224"/>
      <c r="BQ67" s="221">
        <v>61</v>
      </c>
      <c r="BR67" s="226"/>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12"/>
    </row>
    <row r="68" spans="1:131" ht="26.25" customHeight="1" thickTop="1">
      <c r="A68" s="219">
        <v>1</v>
      </c>
      <c r="B68" s="856" t="s">
        <v>569</v>
      </c>
      <c r="C68" s="857"/>
      <c r="D68" s="857"/>
      <c r="E68" s="857"/>
      <c r="F68" s="857"/>
      <c r="G68" s="857"/>
      <c r="H68" s="857"/>
      <c r="I68" s="857"/>
      <c r="J68" s="857"/>
      <c r="K68" s="857"/>
      <c r="L68" s="857"/>
      <c r="M68" s="857"/>
      <c r="N68" s="857"/>
      <c r="O68" s="857"/>
      <c r="P68" s="858"/>
      <c r="Q68" s="859" t="s">
        <v>578</v>
      </c>
      <c r="R68" s="853"/>
      <c r="S68" s="853"/>
      <c r="T68" s="853"/>
      <c r="U68" s="853"/>
      <c r="V68" s="853" t="s">
        <v>579</v>
      </c>
      <c r="W68" s="853"/>
      <c r="X68" s="853"/>
      <c r="Y68" s="853"/>
      <c r="Z68" s="853"/>
      <c r="AA68" s="853" t="s">
        <v>580</v>
      </c>
      <c r="AB68" s="853"/>
      <c r="AC68" s="853"/>
      <c r="AD68" s="853"/>
      <c r="AE68" s="853"/>
      <c r="AF68" s="853" t="s">
        <v>581</v>
      </c>
      <c r="AG68" s="853"/>
      <c r="AH68" s="853"/>
      <c r="AI68" s="853"/>
      <c r="AJ68" s="853"/>
      <c r="AK68" s="853" t="s">
        <v>582</v>
      </c>
      <c r="AL68" s="853"/>
      <c r="AM68" s="853"/>
      <c r="AN68" s="853"/>
      <c r="AO68" s="853"/>
      <c r="AP68" s="853" t="s">
        <v>583</v>
      </c>
      <c r="AQ68" s="853"/>
      <c r="AR68" s="853"/>
      <c r="AS68" s="853"/>
      <c r="AT68" s="853"/>
      <c r="AU68" s="853" t="s">
        <v>584</v>
      </c>
      <c r="AV68" s="853"/>
      <c r="AW68" s="853"/>
      <c r="AX68" s="853"/>
      <c r="AY68" s="853"/>
      <c r="AZ68" s="854"/>
      <c r="BA68" s="854"/>
      <c r="BB68" s="854"/>
      <c r="BC68" s="854"/>
      <c r="BD68" s="855"/>
      <c r="BE68" s="224"/>
      <c r="BF68" s="224"/>
      <c r="BG68" s="224"/>
      <c r="BH68" s="224"/>
      <c r="BI68" s="224"/>
      <c r="BJ68" s="224"/>
      <c r="BK68" s="224"/>
      <c r="BL68" s="224"/>
      <c r="BM68" s="224"/>
      <c r="BN68" s="224"/>
      <c r="BO68" s="224"/>
      <c r="BP68" s="224"/>
      <c r="BQ68" s="221">
        <v>62</v>
      </c>
      <c r="BR68" s="226"/>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12"/>
    </row>
    <row r="69" spans="1:131" ht="26.25" customHeight="1">
      <c r="A69" s="221">
        <v>2</v>
      </c>
      <c r="B69" s="860" t="s">
        <v>570</v>
      </c>
      <c r="C69" s="861"/>
      <c r="D69" s="861"/>
      <c r="E69" s="861"/>
      <c r="F69" s="861"/>
      <c r="G69" s="861"/>
      <c r="H69" s="861"/>
      <c r="I69" s="861"/>
      <c r="J69" s="861"/>
      <c r="K69" s="861"/>
      <c r="L69" s="861"/>
      <c r="M69" s="861"/>
      <c r="N69" s="861"/>
      <c r="O69" s="861"/>
      <c r="P69" s="862"/>
      <c r="Q69" s="863" t="s">
        <v>585</v>
      </c>
      <c r="R69" s="817"/>
      <c r="S69" s="817"/>
      <c r="T69" s="817"/>
      <c r="U69" s="817"/>
      <c r="V69" s="817" t="s">
        <v>586</v>
      </c>
      <c r="W69" s="817"/>
      <c r="X69" s="817"/>
      <c r="Y69" s="817"/>
      <c r="Z69" s="817"/>
      <c r="AA69" s="817" t="s">
        <v>587</v>
      </c>
      <c r="AB69" s="817"/>
      <c r="AC69" s="817"/>
      <c r="AD69" s="817"/>
      <c r="AE69" s="817"/>
      <c r="AF69" s="817" t="s">
        <v>587</v>
      </c>
      <c r="AG69" s="817"/>
      <c r="AH69" s="817"/>
      <c r="AI69" s="817"/>
      <c r="AJ69" s="817"/>
      <c r="AK69" s="817" t="s">
        <v>488</v>
      </c>
      <c r="AL69" s="817"/>
      <c r="AM69" s="817"/>
      <c r="AN69" s="817"/>
      <c r="AO69" s="817"/>
      <c r="AP69" s="817" t="s">
        <v>488</v>
      </c>
      <c r="AQ69" s="817"/>
      <c r="AR69" s="817"/>
      <c r="AS69" s="817"/>
      <c r="AT69" s="817"/>
      <c r="AU69" s="817" t="s">
        <v>488</v>
      </c>
      <c r="AV69" s="817"/>
      <c r="AW69" s="817"/>
      <c r="AX69" s="817"/>
      <c r="AY69" s="817"/>
      <c r="AZ69" s="819"/>
      <c r="BA69" s="819"/>
      <c r="BB69" s="819"/>
      <c r="BC69" s="819"/>
      <c r="BD69" s="820"/>
      <c r="BE69" s="224"/>
      <c r="BF69" s="224"/>
      <c r="BG69" s="224"/>
      <c r="BH69" s="224"/>
      <c r="BI69" s="224"/>
      <c r="BJ69" s="224"/>
      <c r="BK69" s="224"/>
      <c r="BL69" s="224"/>
      <c r="BM69" s="224"/>
      <c r="BN69" s="224"/>
      <c r="BO69" s="224"/>
      <c r="BP69" s="224"/>
      <c r="BQ69" s="221">
        <v>63</v>
      </c>
      <c r="BR69" s="226"/>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12"/>
    </row>
    <row r="70" spans="1:131" ht="26.25" customHeight="1">
      <c r="A70" s="221">
        <v>3</v>
      </c>
      <c r="B70" s="860" t="s">
        <v>571</v>
      </c>
      <c r="C70" s="861"/>
      <c r="D70" s="861"/>
      <c r="E70" s="861"/>
      <c r="F70" s="861"/>
      <c r="G70" s="861"/>
      <c r="H70" s="861"/>
      <c r="I70" s="861"/>
      <c r="J70" s="861"/>
      <c r="K70" s="861"/>
      <c r="L70" s="861"/>
      <c r="M70" s="861"/>
      <c r="N70" s="861"/>
      <c r="O70" s="861"/>
      <c r="P70" s="862"/>
      <c r="Q70" s="863" t="s">
        <v>588</v>
      </c>
      <c r="R70" s="817"/>
      <c r="S70" s="817"/>
      <c r="T70" s="817"/>
      <c r="U70" s="817"/>
      <c r="V70" s="817" t="s">
        <v>589</v>
      </c>
      <c r="W70" s="817"/>
      <c r="X70" s="817"/>
      <c r="Y70" s="817"/>
      <c r="Z70" s="817"/>
      <c r="AA70" s="817" t="s">
        <v>590</v>
      </c>
      <c r="AB70" s="817"/>
      <c r="AC70" s="817"/>
      <c r="AD70" s="817"/>
      <c r="AE70" s="817"/>
      <c r="AF70" s="817" t="s">
        <v>590</v>
      </c>
      <c r="AG70" s="817"/>
      <c r="AH70" s="817"/>
      <c r="AI70" s="817"/>
      <c r="AJ70" s="817"/>
      <c r="AK70" s="817" t="s">
        <v>488</v>
      </c>
      <c r="AL70" s="817"/>
      <c r="AM70" s="817"/>
      <c r="AN70" s="817"/>
      <c r="AO70" s="817"/>
      <c r="AP70" s="817" t="s">
        <v>488</v>
      </c>
      <c r="AQ70" s="817"/>
      <c r="AR70" s="817"/>
      <c r="AS70" s="817"/>
      <c r="AT70" s="817"/>
      <c r="AU70" s="817" t="s">
        <v>488</v>
      </c>
      <c r="AV70" s="817"/>
      <c r="AW70" s="817"/>
      <c r="AX70" s="817"/>
      <c r="AY70" s="817"/>
      <c r="AZ70" s="819"/>
      <c r="BA70" s="819"/>
      <c r="BB70" s="819"/>
      <c r="BC70" s="819"/>
      <c r="BD70" s="820"/>
      <c r="BE70" s="224"/>
      <c r="BF70" s="224"/>
      <c r="BG70" s="224"/>
      <c r="BH70" s="224"/>
      <c r="BI70" s="224"/>
      <c r="BJ70" s="224"/>
      <c r="BK70" s="224"/>
      <c r="BL70" s="224"/>
      <c r="BM70" s="224"/>
      <c r="BN70" s="224"/>
      <c r="BO70" s="224"/>
      <c r="BP70" s="224"/>
      <c r="BQ70" s="221">
        <v>64</v>
      </c>
      <c r="BR70" s="226"/>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12"/>
    </row>
    <row r="71" spans="1:131" ht="26.25" customHeight="1">
      <c r="A71" s="221">
        <v>4</v>
      </c>
      <c r="B71" s="860" t="s">
        <v>572</v>
      </c>
      <c r="C71" s="861"/>
      <c r="D71" s="861"/>
      <c r="E71" s="861"/>
      <c r="F71" s="861"/>
      <c r="G71" s="861"/>
      <c r="H71" s="861"/>
      <c r="I71" s="861"/>
      <c r="J71" s="861"/>
      <c r="K71" s="861"/>
      <c r="L71" s="861"/>
      <c r="M71" s="861"/>
      <c r="N71" s="861"/>
      <c r="O71" s="861"/>
      <c r="P71" s="862"/>
      <c r="Q71" s="863" t="s">
        <v>591</v>
      </c>
      <c r="R71" s="817"/>
      <c r="S71" s="817"/>
      <c r="T71" s="817"/>
      <c r="U71" s="817"/>
      <c r="V71" s="817" t="s">
        <v>592</v>
      </c>
      <c r="W71" s="817"/>
      <c r="X71" s="817"/>
      <c r="Y71" s="817"/>
      <c r="Z71" s="817"/>
      <c r="AA71" s="817" t="s">
        <v>587</v>
      </c>
      <c r="AB71" s="817"/>
      <c r="AC71" s="817"/>
      <c r="AD71" s="817"/>
      <c r="AE71" s="817"/>
      <c r="AF71" s="817" t="s">
        <v>587</v>
      </c>
      <c r="AG71" s="817"/>
      <c r="AH71" s="817"/>
      <c r="AI71" s="817"/>
      <c r="AJ71" s="817"/>
      <c r="AK71" s="817">
        <v>2</v>
      </c>
      <c r="AL71" s="817"/>
      <c r="AM71" s="817"/>
      <c r="AN71" s="817"/>
      <c r="AO71" s="817"/>
      <c r="AP71" s="817" t="s">
        <v>488</v>
      </c>
      <c r="AQ71" s="817"/>
      <c r="AR71" s="817"/>
      <c r="AS71" s="817"/>
      <c r="AT71" s="817"/>
      <c r="AU71" s="817" t="s">
        <v>488</v>
      </c>
      <c r="AV71" s="817"/>
      <c r="AW71" s="817"/>
      <c r="AX71" s="817"/>
      <c r="AY71" s="817"/>
      <c r="AZ71" s="819"/>
      <c r="BA71" s="819"/>
      <c r="BB71" s="819"/>
      <c r="BC71" s="819"/>
      <c r="BD71" s="820"/>
      <c r="BE71" s="224"/>
      <c r="BF71" s="224"/>
      <c r="BG71" s="224"/>
      <c r="BH71" s="224"/>
      <c r="BI71" s="224"/>
      <c r="BJ71" s="224"/>
      <c r="BK71" s="224"/>
      <c r="BL71" s="224"/>
      <c r="BM71" s="224"/>
      <c r="BN71" s="224"/>
      <c r="BO71" s="224"/>
      <c r="BP71" s="224"/>
      <c r="BQ71" s="221">
        <v>65</v>
      </c>
      <c r="BR71" s="226"/>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12"/>
    </row>
    <row r="72" spans="1:131" ht="26.25" customHeight="1">
      <c r="A72" s="221">
        <v>5</v>
      </c>
      <c r="B72" s="860" t="s">
        <v>573</v>
      </c>
      <c r="C72" s="861"/>
      <c r="D72" s="861"/>
      <c r="E72" s="861"/>
      <c r="F72" s="861"/>
      <c r="G72" s="861"/>
      <c r="H72" s="861"/>
      <c r="I72" s="861"/>
      <c r="J72" s="861"/>
      <c r="K72" s="861"/>
      <c r="L72" s="861"/>
      <c r="M72" s="861"/>
      <c r="N72" s="861"/>
      <c r="O72" s="861"/>
      <c r="P72" s="862"/>
      <c r="Q72" s="863" t="s">
        <v>593</v>
      </c>
      <c r="R72" s="817"/>
      <c r="S72" s="817"/>
      <c r="T72" s="817"/>
      <c r="U72" s="817"/>
      <c r="V72" s="817" t="s">
        <v>594</v>
      </c>
      <c r="W72" s="817"/>
      <c r="X72" s="817"/>
      <c r="Y72" s="817"/>
      <c r="Z72" s="817"/>
      <c r="AA72" s="817" t="s">
        <v>595</v>
      </c>
      <c r="AB72" s="817"/>
      <c r="AC72" s="817"/>
      <c r="AD72" s="817"/>
      <c r="AE72" s="817"/>
      <c r="AF72" s="817" t="s">
        <v>595</v>
      </c>
      <c r="AG72" s="817"/>
      <c r="AH72" s="817"/>
      <c r="AI72" s="817"/>
      <c r="AJ72" s="817"/>
      <c r="AK72" s="817" t="s">
        <v>596</v>
      </c>
      <c r="AL72" s="817"/>
      <c r="AM72" s="817"/>
      <c r="AN72" s="817"/>
      <c r="AO72" s="817"/>
      <c r="AP72" s="817" t="s">
        <v>488</v>
      </c>
      <c r="AQ72" s="817"/>
      <c r="AR72" s="817"/>
      <c r="AS72" s="817"/>
      <c r="AT72" s="817"/>
      <c r="AU72" s="817" t="s">
        <v>488</v>
      </c>
      <c r="AV72" s="817"/>
      <c r="AW72" s="817"/>
      <c r="AX72" s="817"/>
      <c r="AY72" s="817"/>
      <c r="AZ72" s="819"/>
      <c r="BA72" s="819"/>
      <c r="BB72" s="819"/>
      <c r="BC72" s="819"/>
      <c r="BD72" s="820"/>
      <c r="BE72" s="224"/>
      <c r="BF72" s="224"/>
      <c r="BG72" s="224"/>
      <c r="BH72" s="224"/>
      <c r="BI72" s="224"/>
      <c r="BJ72" s="224"/>
      <c r="BK72" s="224"/>
      <c r="BL72" s="224"/>
      <c r="BM72" s="224"/>
      <c r="BN72" s="224"/>
      <c r="BO72" s="224"/>
      <c r="BP72" s="224"/>
      <c r="BQ72" s="221">
        <v>66</v>
      </c>
      <c r="BR72" s="226"/>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12"/>
    </row>
    <row r="73" spans="1:131" ht="26.25" customHeight="1">
      <c r="A73" s="221">
        <v>6</v>
      </c>
      <c r="B73" s="860" t="s">
        <v>574</v>
      </c>
      <c r="C73" s="861"/>
      <c r="D73" s="861"/>
      <c r="E73" s="861"/>
      <c r="F73" s="861"/>
      <c r="G73" s="861"/>
      <c r="H73" s="861"/>
      <c r="I73" s="861"/>
      <c r="J73" s="861"/>
      <c r="K73" s="861"/>
      <c r="L73" s="861"/>
      <c r="M73" s="861"/>
      <c r="N73" s="861"/>
      <c r="O73" s="861"/>
      <c r="P73" s="862"/>
      <c r="Q73" s="863" t="s">
        <v>597</v>
      </c>
      <c r="R73" s="817"/>
      <c r="S73" s="817"/>
      <c r="T73" s="817"/>
      <c r="U73" s="817"/>
      <c r="V73" s="817" t="s">
        <v>598</v>
      </c>
      <c r="W73" s="817"/>
      <c r="X73" s="817"/>
      <c r="Y73" s="817"/>
      <c r="Z73" s="817"/>
      <c r="AA73" s="817" t="s">
        <v>599</v>
      </c>
      <c r="AB73" s="817"/>
      <c r="AC73" s="817"/>
      <c r="AD73" s="817"/>
      <c r="AE73" s="817"/>
      <c r="AF73" s="817" t="s">
        <v>599</v>
      </c>
      <c r="AG73" s="817"/>
      <c r="AH73" s="817"/>
      <c r="AI73" s="817"/>
      <c r="AJ73" s="817"/>
      <c r="AK73" s="817" t="s">
        <v>600</v>
      </c>
      <c r="AL73" s="817"/>
      <c r="AM73" s="817"/>
      <c r="AN73" s="817"/>
      <c r="AO73" s="817"/>
      <c r="AP73" s="817" t="s">
        <v>488</v>
      </c>
      <c r="AQ73" s="817"/>
      <c r="AR73" s="817"/>
      <c r="AS73" s="817"/>
      <c r="AT73" s="817"/>
      <c r="AU73" s="817" t="s">
        <v>488</v>
      </c>
      <c r="AV73" s="817"/>
      <c r="AW73" s="817"/>
      <c r="AX73" s="817"/>
      <c r="AY73" s="817"/>
      <c r="AZ73" s="819"/>
      <c r="BA73" s="819"/>
      <c r="BB73" s="819"/>
      <c r="BC73" s="819"/>
      <c r="BD73" s="820"/>
      <c r="BE73" s="224"/>
      <c r="BF73" s="224"/>
      <c r="BG73" s="224"/>
      <c r="BH73" s="224"/>
      <c r="BI73" s="224"/>
      <c r="BJ73" s="224"/>
      <c r="BK73" s="224"/>
      <c r="BL73" s="224"/>
      <c r="BM73" s="224"/>
      <c r="BN73" s="224"/>
      <c r="BO73" s="224"/>
      <c r="BP73" s="224"/>
      <c r="BQ73" s="221">
        <v>67</v>
      </c>
      <c r="BR73" s="226"/>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12"/>
    </row>
    <row r="74" spans="1:131" ht="26.25" customHeight="1">
      <c r="A74" s="221">
        <v>7</v>
      </c>
      <c r="B74" s="860" t="s">
        <v>575</v>
      </c>
      <c r="C74" s="861"/>
      <c r="D74" s="861"/>
      <c r="E74" s="861"/>
      <c r="F74" s="861"/>
      <c r="G74" s="861"/>
      <c r="H74" s="861"/>
      <c r="I74" s="861"/>
      <c r="J74" s="861"/>
      <c r="K74" s="861"/>
      <c r="L74" s="861"/>
      <c r="M74" s="861"/>
      <c r="N74" s="861"/>
      <c r="O74" s="861"/>
      <c r="P74" s="862"/>
      <c r="Q74" s="863" t="s">
        <v>601</v>
      </c>
      <c r="R74" s="817"/>
      <c r="S74" s="817"/>
      <c r="T74" s="817"/>
      <c r="U74" s="817"/>
      <c r="V74" s="817" t="s">
        <v>602</v>
      </c>
      <c r="W74" s="817"/>
      <c r="X74" s="817"/>
      <c r="Y74" s="817"/>
      <c r="Z74" s="817"/>
      <c r="AA74" s="817" t="s">
        <v>600</v>
      </c>
      <c r="AB74" s="817"/>
      <c r="AC74" s="817"/>
      <c r="AD74" s="817"/>
      <c r="AE74" s="817"/>
      <c r="AF74" s="817" t="s">
        <v>600</v>
      </c>
      <c r="AG74" s="817"/>
      <c r="AH74" s="817"/>
      <c r="AI74" s="817"/>
      <c r="AJ74" s="817"/>
      <c r="AK74" s="817" t="s">
        <v>603</v>
      </c>
      <c r="AL74" s="817"/>
      <c r="AM74" s="817"/>
      <c r="AN74" s="817"/>
      <c r="AO74" s="817"/>
      <c r="AP74" s="817" t="s">
        <v>488</v>
      </c>
      <c r="AQ74" s="817"/>
      <c r="AR74" s="817"/>
      <c r="AS74" s="817"/>
      <c r="AT74" s="817"/>
      <c r="AU74" s="817" t="s">
        <v>488</v>
      </c>
      <c r="AV74" s="817"/>
      <c r="AW74" s="817"/>
      <c r="AX74" s="817"/>
      <c r="AY74" s="817"/>
      <c r="AZ74" s="819"/>
      <c r="BA74" s="819"/>
      <c r="BB74" s="819"/>
      <c r="BC74" s="819"/>
      <c r="BD74" s="820"/>
      <c r="BE74" s="224"/>
      <c r="BF74" s="224"/>
      <c r="BG74" s="224"/>
      <c r="BH74" s="224"/>
      <c r="BI74" s="224"/>
      <c r="BJ74" s="224"/>
      <c r="BK74" s="224"/>
      <c r="BL74" s="224"/>
      <c r="BM74" s="224"/>
      <c r="BN74" s="224"/>
      <c r="BO74" s="224"/>
      <c r="BP74" s="224"/>
      <c r="BQ74" s="221">
        <v>68</v>
      </c>
      <c r="BR74" s="226"/>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12"/>
    </row>
    <row r="75" spans="1:131" ht="26.25" customHeight="1">
      <c r="A75" s="221">
        <v>8</v>
      </c>
      <c r="B75" s="860" t="s">
        <v>576</v>
      </c>
      <c r="C75" s="861"/>
      <c r="D75" s="861"/>
      <c r="E75" s="861"/>
      <c r="F75" s="861"/>
      <c r="G75" s="861"/>
      <c r="H75" s="861"/>
      <c r="I75" s="861"/>
      <c r="J75" s="861"/>
      <c r="K75" s="861"/>
      <c r="L75" s="861"/>
      <c r="M75" s="861"/>
      <c r="N75" s="861"/>
      <c r="O75" s="861"/>
      <c r="P75" s="862"/>
      <c r="Q75" s="864" t="s">
        <v>604</v>
      </c>
      <c r="R75" s="865"/>
      <c r="S75" s="865"/>
      <c r="T75" s="865"/>
      <c r="U75" s="821"/>
      <c r="V75" s="866" t="s">
        <v>605</v>
      </c>
      <c r="W75" s="865"/>
      <c r="X75" s="865"/>
      <c r="Y75" s="865"/>
      <c r="Z75" s="821"/>
      <c r="AA75" s="866" t="s">
        <v>606</v>
      </c>
      <c r="AB75" s="865"/>
      <c r="AC75" s="865"/>
      <c r="AD75" s="865"/>
      <c r="AE75" s="821"/>
      <c r="AF75" s="866" t="s">
        <v>606</v>
      </c>
      <c r="AG75" s="865"/>
      <c r="AH75" s="865"/>
      <c r="AI75" s="865"/>
      <c r="AJ75" s="821"/>
      <c r="AK75" s="866" t="s">
        <v>607</v>
      </c>
      <c r="AL75" s="865"/>
      <c r="AM75" s="865"/>
      <c r="AN75" s="865"/>
      <c r="AO75" s="821"/>
      <c r="AP75" s="866" t="s">
        <v>488</v>
      </c>
      <c r="AQ75" s="865"/>
      <c r="AR75" s="865"/>
      <c r="AS75" s="865"/>
      <c r="AT75" s="821"/>
      <c r="AU75" s="866" t="s">
        <v>488</v>
      </c>
      <c r="AV75" s="865"/>
      <c r="AW75" s="865"/>
      <c r="AX75" s="865"/>
      <c r="AY75" s="821"/>
      <c r="AZ75" s="819"/>
      <c r="BA75" s="819"/>
      <c r="BB75" s="819"/>
      <c r="BC75" s="819"/>
      <c r="BD75" s="820"/>
      <c r="BE75" s="224"/>
      <c r="BF75" s="224"/>
      <c r="BG75" s="224"/>
      <c r="BH75" s="224"/>
      <c r="BI75" s="224"/>
      <c r="BJ75" s="224"/>
      <c r="BK75" s="224"/>
      <c r="BL75" s="224"/>
      <c r="BM75" s="224"/>
      <c r="BN75" s="224"/>
      <c r="BO75" s="224"/>
      <c r="BP75" s="224"/>
      <c r="BQ75" s="221">
        <v>69</v>
      </c>
      <c r="BR75" s="226"/>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12"/>
    </row>
    <row r="76" spans="1:131" ht="26.25" customHeight="1">
      <c r="A76" s="221">
        <v>9</v>
      </c>
      <c r="B76" s="860" t="s">
        <v>577</v>
      </c>
      <c r="C76" s="861"/>
      <c r="D76" s="861"/>
      <c r="E76" s="861"/>
      <c r="F76" s="861"/>
      <c r="G76" s="861"/>
      <c r="H76" s="861"/>
      <c r="I76" s="861"/>
      <c r="J76" s="861"/>
      <c r="K76" s="861"/>
      <c r="L76" s="861"/>
      <c r="M76" s="861"/>
      <c r="N76" s="861"/>
      <c r="O76" s="861"/>
      <c r="P76" s="862"/>
      <c r="Q76" s="864" t="s">
        <v>608</v>
      </c>
      <c r="R76" s="865"/>
      <c r="S76" s="865"/>
      <c r="T76" s="865"/>
      <c r="U76" s="821"/>
      <c r="V76" s="866" t="s">
        <v>609</v>
      </c>
      <c r="W76" s="865"/>
      <c r="X76" s="865"/>
      <c r="Y76" s="865"/>
      <c r="Z76" s="821"/>
      <c r="AA76" s="866" t="s">
        <v>595</v>
      </c>
      <c r="AB76" s="865"/>
      <c r="AC76" s="865"/>
      <c r="AD76" s="865"/>
      <c r="AE76" s="821"/>
      <c r="AF76" s="866" t="s">
        <v>595</v>
      </c>
      <c r="AG76" s="865"/>
      <c r="AH76" s="865"/>
      <c r="AI76" s="865"/>
      <c r="AJ76" s="821"/>
      <c r="AK76" s="866" t="s">
        <v>488</v>
      </c>
      <c r="AL76" s="865"/>
      <c r="AM76" s="865"/>
      <c r="AN76" s="865"/>
      <c r="AO76" s="821"/>
      <c r="AP76" s="866" t="s">
        <v>488</v>
      </c>
      <c r="AQ76" s="865"/>
      <c r="AR76" s="865"/>
      <c r="AS76" s="865"/>
      <c r="AT76" s="821"/>
      <c r="AU76" s="866" t="s">
        <v>488</v>
      </c>
      <c r="AV76" s="865"/>
      <c r="AW76" s="865"/>
      <c r="AX76" s="865"/>
      <c r="AY76" s="821"/>
      <c r="AZ76" s="819"/>
      <c r="BA76" s="819"/>
      <c r="BB76" s="819"/>
      <c r="BC76" s="819"/>
      <c r="BD76" s="820"/>
      <c r="BE76" s="224"/>
      <c r="BF76" s="224"/>
      <c r="BG76" s="224"/>
      <c r="BH76" s="224"/>
      <c r="BI76" s="224"/>
      <c r="BJ76" s="224"/>
      <c r="BK76" s="224"/>
      <c r="BL76" s="224"/>
      <c r="BM76" s="224"/>
      <c r="BN76" s="224"/>
      <c r="BO76" s="224"/>
      <c r="BP76" s="224"/>
      <c r="BQ76" s="221">
        <v>70</v>
      </c>
      <c r="BR76" s="226"/>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12"/>
    </row>
    <row r="77" spans="1:131" ht="26.25" customHeight="1">
      <c r="A77" s="221">
        <v>10</v>
      </c>
      <c r="B77" s="860"/>
      <c r="C77" s="861"/>
      <c r="D77" s="861"/>
      <c r="E77" s="861"/>
      <c r="F77" s="861"/>
      <c r="G77" s="861"/>
      <c r="H77" s="861"/>
      <c r="I77" s="861"/>
      <c r="J77" s="861"/>
      <c r="K77" s="861"/>
      <c r="L77" s="861"/>
      <c r="M77" s="861"/>
      <c r="N77" s="861"/>
      <c r="O77" s="861"/>
      <c r="P77" s="862"/>
      <c r="Q77" s="864"/>
      <c r="R77" s="865"/>
      <c r="S77" s="865"/>
      <c r="T77" s="865"/>
      <c r="U77" s="821"/>
      <c r="V77" s="866"/>
      <c r="W77" s="865"/>
      <c r="X77" s="865"/>
      <c r="Y77" s="865"/>
      <c r="Z77" s="821"/>
      <c r="AA77" s="866"/>
      <c r="AB77" s="865"/>
      <c r="AC77" s="865"/>
      <c r="AD77" s="865"/>
      <c r="AE77" s="821"/>
      <c r="AF77" s="866"/>
      <c r="AG77" s="865"/>
      <c r="AH77" s="865"/>
      <c r="AI77" s="865"/>
      <c r="AJ77" s="821"/>
      <c r="AK77" s="866"/>
      <c r="AL77" s="865"/>
      <c r="AM77" s="865"/>
      <c r="AN77" s="865"/>
      <c r="AO77" s="821"/>
      <c r="AP77" s="866"/>
      <c r="AQ77" s="865"/>
      <c r="AR77" s="865"/>
      <c r="AS77" s="865"/>
      <c r="AT77" s="821"/>
      <c r="AU77" s="866"/>
      <c r="AV77" s="865"/>
      <c r="AW77" s="865"/>
      <c r="AX77" s="865"/>
      <c r="AY77" s="821"/>
      <c r="AZ77" s="819"/>
      <c r="BA77" s="819"/>
      <c r="BB77" s="819"/>
      <c r="BC77" s="819"/>
      <c r="BD77" s="820"/>
      <c r="BE77" s="224"/>
      <c r="BF77" s="224"/>
      <c r="BG77" s="224"/>
      <c r="BH77" s="224"/>
      <c r="BI77" s="224"/>
      <c r="BJ77" s="224"/>
      <c r="BK77" s="224"/>
      <c r="BL77" s="224"/>
      <c r="BM77" s="224"/>
      <c r="BN77" s="224"/>
      <c r="BO77" s="224"/>
      <c r="BP77" s="224"/>
      <c r="BQ77" s="221">
        <v>71</v>
      </c>
      <c r="BR77" s="226"/>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12"/>
    </row>
    <row r="78" spans="1:131" ht="26.25" customHeight="1">
      <c r="A78" s="221">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24"/>
      <c r="BF78" s="224"/>
      <c r="BG78" s="224"/>
      <c r="BH78" s="224"/>
      <c r="BI78" s="224"/>
      <c r="BJ78" s="212"/>
      <c r="BK78" s="212"/>
      <c r="BL78" s="212"/>
      <c r="BM78" s="212"/>
      <c r="BN78" s="212"/>
      <c r="BO78" s="224"/>
      <c r="BP78" s="224"/>
      <c r="BQ78" s="221">
        <v>72</v>
      </c>
      <c r="BR78" s="226"/>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12"/>
    </row>
    <row r="79" spans="1:131" ht="26.25" customHeight="1">
      <c r="A79" s="221">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24"/>
      <c r="BF79" s="224"/>
      <c r="BG79" s="224"/>
      <c r="BH79" s="224"/>
      <c r="BI79" s="224"/>
      <c r="BJ79" s="212"/>
      <c r="BK79" s="212"/>
      <c r="BL79" s="212"/>
      <c r="BM79" s="212"/>
      <c r="BN79" s="212"/>
      <c r="BO79" s="224"/>
      <c r="BP79" s="224"/>
      <c r="BQ79" s="221">
        <v>73</v>
      </c>
      <c r="BR79" s="226"/>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12"/>
    </row>
    <row r="80" spans="1:131" ht="26.25" customHeight="1">
      <c r="A80" s="221">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24"/>
      <c r="BF80" s="224"/>
      <c r="BG80" s="224"/>
      <c r="BH80" s="224"/>
      <c r="BI80" s="224"/>
      <c r="BJ80" s="224"/>
      <c r="BK80" s="224"/>
      <c r="BL80" s="224"/>
      <c r="BM80" s="224"/>
      <c r="BN80" s="224"/>
      <c r="BO80" s="224"/>
      <c r="BP80" s="224"/>
      <c r="BQ80" s="221">
        <v>74</v>
      </c>
      <c r="BR80" s="226"/>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12"/>
    </row>
    <row r="81" spans="1:131" ht="26.25" customHeight="1">
      <c r="A81" s="221">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24"/>
      <c r="BF81" s="224"/>
      <c r="BG81" s="224"/>
      <c r="BH81" s="224"/>
      <c r="BI81" s="224"/>
      <c r="BJ81" s="224"/>
      <c r="BK81" s="224"/>
      <c r="BL81" s="224"/>
      <c r="BM81" s="224"/>
      <c r="BN81" s="224"/>
      <c r="BO81" s="224"/>
      <c r="BP81" s="224"/>
      <c r="BQ81" s="221">
        <v>75</v>
      </c>
      <c r="BR81" s="226"/>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12"/>
    </row>
    <row r="82" spans="1:131" ht="26.25" customHeight="1">
      <c r="A82" s="221">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24"/>
      <c r="BF82" s="224"/>
      <c r="BG82" s="224"/>
      <c r="BH82" s="224"/>
      <c r="BI82" s="224"/>
      <c r="BJ82" s="224"/>
      <c r="BK82" s="224"/>
      <c r="BL82" s="224"/>
      <c r="BM82" s="224"/>
      <c r="BN82" s="224"/>
      <c r="BO82" s="224"/>
      <c r="BP82" s="224"/>
      <c r="BQ82" s="221">
        <v>76</v>
      </c>
      <c r="BR82" s="226"/>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12"/>
    </row>
    <row r="83" spans="1:131" ht="26.25" customHeight="1">
      <c r="A83" s="221">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24"/>
      <c r="BF83" s="224"/>
      <c r="BG83" s="224"/>
      <c r="BH83" s="224"/>
      <c r="BI83" s="224"/>
      <c r="BJ83" s="224"/>
      <c r="BK83" s="224"/>
      <c r="BL83" s="224"/>
      <c r="BM83" s="224"/>
      <c r="BN83" s="224"/>
      <c r="BO83" s="224"/>
      <c r="BP83" s="224"/>
      <c r="BQ83" s="221">
        <v>77</v>
      </c>
      <c r="BR83" s="226"/>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12"/>
    </row>
    <row r="84" spans="1:131" ht="26.25" customHeight="1">
      <c r="A84" s="221">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24"/>
      <c r="BF84" s="224"/>
      <c r="BG84" s="224"/>
      <c r="BH84" s="224"/>
      <c r="BI84" s="224"/>
      <c r="BJ84" s="224"/>
      <c r="BK84" s="224"/>
      <c r="BL84" s="224"/>
      <c r="BM84" s="224"/>
      <c r="BN84" s="224"/>
      <c r="BO84" s="224"/>
      <c r="BP84" s="224"/>
      <c r="BQ84" s="221">
        <v>78</v>
      </c>
      <c r="BR84" s="226"/>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12"/>
    </row>
    <row r="85" spans="1:131" ht="26.25" customHeight="1">
      <c r="A85" s="221">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24"/>
      <c r="BF85" s="224"/>
      <c r="BG85" s="224"/>
      <c r="BH85" s="224"/>
      <c r="BI85" s="224"/>
      <c r="BJ85" s="224"/>
      <c r="BK85" s="224"/>
      <c r="BL85" s="224"/>
      <c r="BM85" s="224"/>
      <c r="BN85" s="224"/>
      <c r="BO85" s="224"/>
      <c r="BP85" s="224"/>
      <c r="BQ85" s="221">
        <v>79</v>
      </c>
      <c r="BR85" s="226"/>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12"/>
    </row>
    <row r="86" spans="1:131" ht="26.25" customHeight="1">
      <c r="A86" s="221">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24"/>
      <c r="BF86" s="224"/>
      <c r="BG86" s="224"/>
      <c r="BH86" s="224"/>
      <c r="BI86" s="224"/>
      <c r="BJ86" s="224"/>
      <c r="BK86" s="224"/>
      <c r="BL86" s="224"/>
      <c r="BM86" s="224"/>
      <c r="BN86" s="224"/>
      <c r="BO86" s="224"/>
      <c r="BP86" s="224"/>
      <c r="BQ86" s="221">
        <v>80</v>
      </c>
      <c r="BR86" s="226"/>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12"/>
    </row>
    <row r="87" spans="1:131" ht="26.25" customHeight="1">
      <c r="A87" s="227">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24"/>
      <c r="BF87" s="224"/>
      <c r="BG87" s="224"/>
      <c r="BH87" s="224"/>
      <c r="BI87" s="224"/>
      <c r="BJ87" s="224"/>
      <c r="BK87" s="224"/>
      <c r="BL87" s="224"/>
      <c r="BM87" s="224"/>
      <c r="BN87" s="224"/>
      <c r="BO87" s="224"/>
      <c r="BP87" s="224"/>
      <c r="BQ87" s="221">
        <v>81</v>
      </c>
      <c r="BR87" s="226"/>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12"/>
    </row>
    <row r="88" spans="1:131" ht="26.25" customHeight="1" thickBot="1">
      <c r="A88" s="223" t="s">
        <v>377</v>
      </c>
      <c r="B88" s="776" t="s">
        <v>401</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t="s">
        <v>610</v>
      </c>
      <c r="AG88" s="831"/>
      <c r="AH88" s="831"/>
      <c r="AI88" s="831"/>
      <c r="AJ88" s="831"/>
      <c r="AK88" s="828" t="s">
        <v>611</v>
      </c>
      <c r="AL88" s="828"/>
      <c r="AM88" s="828"/>
      <c r="AN88" s="828"/>
      <c r="AO88" s="828"/>
      <c r="AP88" s="831" t="s">
        <v>583</v>
      </c>
      <c r="AQ88" s="831"/>
      <c r="AR88" s="831"/>
      <c r="AS88" s="831"/>
      <c r="AT88" s="831"/>
      <c r="AU88" s="831" t="s">
        <v>584</v>
      </c>
      <c r="AV88" s="831"/>
      <c r="AW88" s="831"/>
      <c r="AX88" s="831"/>
      <c r="AY88" s="831"/>
      <c r="AZ88" s="836"/>
      <c r="BA88" s="836"/>
      <c r="BB88" s="836"/>
      <c r="BC88" s="836"/>
      <c r="BD88" s="837"/>
      <c r="BE88" s="224"/>
      <c r="BF88" s="224"/>
      <c r="BG88" s="224"/>
      <c r="BH88" s="224"/>
      <c r="BI88" s="224"/>
      <c r="BJ88" s="224"/>
      <c r="BK88" s="224"/>
      <c r="BL88" s="224"/>
      <c r="BM88" s="224"/>
      <c r="BN88" s="224"/>
      <c r="BO88" s="224"/>
      <c r="BP88" s="224"/>
      <c r="BQ88" s="221">
        <v>82</v>
      </c>
      <c r="BR88" s="226"/>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12"/>
    </row>
    <row r="89" spans="1:131" ht="26.25" hidden="1" customHeight="1">
      <c r="A89" s="228"/>
      <c r="B89" s="229"/>
      <c r="C89" s="229"/>
      <c r="D89" s="229"/>
      <c r="E89" s="229"/>
      <c r="F89" s="229"/>
      <c r="G89" s="229"/>
      <c r="H89" s="229"/>
      <c r="I89" s="229"/>
      <c r="J89" s="229"/>
      <c r="K89" s="229"/>
      <c r="L89" s="229"/>
      <c r="M89" s="229"/>
      <c r="N89" s="229"/>
      <c r="O89" s="229"/>
      <c r="P89" s="229"/>
      <c r="Q89" s="230"/>
      <c r="R89" s="230"/>
      <c r="S89" s="230"/>
      <c r="T89" s="230"/>
      <c r="U89" s="230"/>
      <c r="V89" s="230"/>
      <c r="W89" s="230"/>
      <c r="X89" s="230"/>
      <c r="Y89" s="230"/>
      <c r="Z89" s="230"/>
      <c r="AA89" s="230"/>
      <c r="AB89" s="230"/>
      <c r="AC89" s="230"/>
      <c r="AD89" s="230"/>
      <c r="AE89" s="230"/>
      <c r="AF89" s="230"/>
      <c r="AG89" s="230"/>
      <c r="AH89" s="230"/>
      <c r="AI89" s="230"/>
      <c r="AJ89" s="230"/>
      <c r="AK89" s="230"/>
      <c r="AL89" s="230"/>
      <c r="AM89" s="230"/>
      <c r="AN89" s="230"/>
      <c r="AO89" s="230"/>
      <c r="AP89" s="230"/>
      <c r="AQ89" s="230"/>
      <c r="AR89" s="230"/>
      <c r="AS89" s="230"/>
      <c r="AT89" s="230"/>
      <c r="AU89" s="230"/>
      <c r="AV89" s="230"/>
      <c r="AW89" s="230"/>
      <c r="AX89" s="230"/>
      <c r="AY89" s="230"/>
      <c r="AZ89" s="231"/>
      <c r="BA89" s="231"/>
      <c r="BB89" s="231"/>
      <c r="BC89" s="231"/>
      <c r="BD89" s="231"/>
      <c r="BE89" s="224"/>
      <c r="BF89" s="224"/>
      <c r="BG89" s="224"/>
      <c r="BH89" s="224"/>
      <c r="BI89" s="224"/>
      <c r="BJ89" s="224"/>
      <c r="BK89" s="224"/>
      <c r="BL89" s="224"/>
      <c r="BM89" s="224"/>
      <c r="BN89" s="224"/>
      <c r="BO89" s="224"/>
      <c r="BP89" s="224"/>
      <c r="BQ89" s="221">
        <v>83</v>
      </c>
      <c r="BR89" s="226"/>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12"/>
    </row>
    <row r="90" spans="1:131" ht="26.25" hidden="1" customHeight="1">
      <c r="A90" s="228"/>
      <c r="B90" s="229"/>
      <c r="C90" s="229"/>
      <c r="D90" s="229"/>
      <c r="E90" s="229"/>
      <c r="F90" s="229"/>
      <c r="G90" s="229"/>
      <c r="H90" s="229"/>
      <c r="I90" s="229"/>
      <c r="J90" s="229"/>
      <c r="K90" s="229"/>
      <c r="L90" s="229"/>
      <c r="M90" s="229"/>
      <c r="N90" s="229"/>
      <c r="O90" s="229"/>
      <c r="P90" s="229"/>
      <c r="Q90" s="230"/>
      <c r="R90" s="230"/>
      <c r="S90" s="230"/>
      <c r="T90" s="230"/>
      <c r="U90" s="230"/>
      <c r="V90" s="230"/>
      <c r="W90" s="230"/>
      <c r="X90" s="230"/>
      <c r="Y90" s="230"/>
      <c r="Z90" s="230"/>
      <c r="AA90" s="230"/>
      <c r="AB90" s="230"/>
      <c r="AC90" s="230"/>
      <c r="AD90" s="230"/>
      <c r="AE90" s="230"/>
      <c r="AF90" s="230"/>
      <c r="AG90" s="230"/>
      <c r="AH90" s="230"/>
      <c r="AI90" s="230"/>
      <c r="AJ90" s="230"/>
      <c r="AK90" s="230"/>
      <c r="AL90" s="230"/>
      <c r="AM90" s="230"/>
      <c r="AN90" s="230"/>
      <c r="AO90" s="230"/>
      <c r="AP90" s="230"/>
      <c r="AQ90" s="230"/>
      <c r="AR90" s="230"/>
      <c r="AS90" s="230"/>
      <c r="AT90" s="230"/>
      <c r="AU90" s="230"/>
      <c r="AV90" s="230"/>
      <c r="AW90" s="230"/>
      <c r="AX90" s="230"/>
      <c r="AY90" s="230"/>
      <c r="AZ90" s="231"/>
      <c r="BA90" s="231"/>
      <c r="BB90" s="231"/>
      <c r="BC90" s="231"/>
      <c r="BD90" s="231"/>
      <c r="BE90" s="224"/>
      <c r="BF90" s="224"/>
      <c r="BG90" s="224"/>
      <c r="BH90" s="224"/>
      <c r="BI90" s="224"/>
      <c r="BJ90" s="224"/>
      <c r="BK90" s="224"/>
      <c r="BL90" s="224"/>
      <c r="BM90" s="224"/>
      <c r="BN90" s="224"/>
      <c r="BO90" s="224"/>
      <c r="BP90" s="224"/>
      <c r="BQ90" s="221">
        <v>84</v>
      </c>
      <c r="BR90" s="226"/>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12"/>
    </row>
    <row r="91" spans="1:131" ht="26.25" hidden="1" customHeight="1">
      <c r="A91" s="228"/>
      <c r="B91" s="229"/>
      <c r="C91" s="229"/>
      <c r="D91" s="229"/>
      <c r="E91" s="229"/>
      <c r="F91" s="229"/>
      <c r="G91" s="229"/>
      <c r="H91" s="229"/>
      <c r="I91" s="229"/>
      <c r="J91" s="229"/>
      <c r="K91" s="229"/>
      <c r="L91" s="229"/>
      <c r="M91" s="229"/>
      <c r="N91" s="229"/>
      <c r="O91" s="229"/>
      <c r="P91" s="229"/>
      <c r="Q91" s="230"/>
      <c r="R91" s="230"/>
      <c r="S91" s="230"/>
      <c r="T91" s="230"/>
      <c r="U91" s="230"/>
      <c r="V91" s="230"/>
      <c r="W91" s="230"/>
      <c r="X91" s="230"/>
      <c r="Y91" s="230"/>
      <c r="Z91" s="230"/>
      <c r="AA91" s="230"/>
      <c r="AB91" s="230"/>
      <c r="AC91" s="230"/>
      <c r="AD91" s="230"/>
      <c r="AE91" s="230"/>
      <c r="AF91" s="230"/>
      <c r="AG91" s="230"/>
      <c r="AH91" s="230"/>
      <c r="AI91" s="230"/>
      <c r="AJ91" s="230"/>
      <c r="AK91" s="230"/>
      <c r="AL91" s="230"/>
      <c r="AM91" s="230"/>
      <c r="AN91" s="230"/>
      <c r="AO91" s="230"/>
      <c r="AP91" s="230"/>
      <c r="AQ91" s="230"/>
      <c r="AR91" s="230"/>
      <c r="AS91" s="230"/>
      <c r="AT91" s="230"/>
      <c r="AU91" s="230"/>
      <c r="AV91" s="230"/>
      <c r="AW91" s="230"/>
      <c r="AX91" s="230"/>
      <c r="AY91" s="230"/>
      <c r="AZ91" s="231"/>
      <c r="BA91" s="231"/>
      <c r="BB91" s="231"/>
      <c r="BC91" s="231"/>
      <c r="BD91" s="231"/>
      <c r="BE91" s="224"/>
      <c r="BF91" s="224"/>
      <c r="BG91" s="224"/>
      <c r="BH91" s="224"/>
      <c r="BI91" s="224"/>
      <c r="BJ91" s="224"/>
      <c r="BK91" s="224"/>
      <c r="BL91" s="224"/>
      <c r="BM91" s="224"/>
      <c r="BN91" s="224"/>
      <c r="BO91" s="224"/>
      <c r="BP91" s="224"/>
      <c r="BQ91" s="221">
        <v>85</v>
      </c>
      <c r="BR91" s="226"/>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12"/>
    </row>
    <row r="92" spans="1:131" ht="26.25" hidden="1" customHeight="1">
      <c r="A92" s="228"/>
      <c r="B92" s="229"/>
      <c r="C92" s="229"/>
      <c r="D92" s="229"/>
      <c r="E92" s="229"/>
      <c r="F92" s="229"/>
      <c r="G92" s="229"/>
      <c r="H92" s="229"/>
      <c r="I92" s="229"/>
      <c r="J92" s="229"/>
      <c r="K92" s="229"/>
      <c r="L92" s="229"/>
      <c r="M92" s="229"/>
      <c r="N92" s="229"/>
      <c r="O92" s="229"/>
      <c r="P92" s="229"/>
      <c r="Q92" s="230"/>
      <c r="R92" s="230"/>
      <c r="S92" s="230"/>
      <c r="T92" s="230"/>
      <c r="U92" s="230"/>
      <c r="V92" s="230"/>
      <c r="W92" s="230"/>
      <c r="X92" s="230"/>
      <c r="Y92" s="230"/>
      <c r="Z92" s="230"/>
      <c r="AA92" s="230"/>
      <c r="AB92" s="230"/>
      <c r="AC92" s="230"/>
      <c r="AD92" s="230"/>
      <c r="AE92" s="230"/>
      <c r="AF92" s="230"/>
      <c r="AG92" s="230"/>
      <c r="AH92" s="230"/>
      <c r="AI92" s="230"/>
      <c r="AJ92" s="230"/>
      <c r="AK92" s="230"/>
      <c r="AL92" s="230"/>
      <c r="AM92" s="230"/>
      <c r="AN92" s="230"/>
      <c r="AO92" s="230"/>
      <c r="AP92" s="230"/>
      <c r="AQ92" s="230"/>
      <c r="AR92" s="230"/>
      <c r="AS92" s="230"/>
      <c r="AT92" s="230"/>
      <c r="AU92" s="230"/>
      <c r="AV92" s="230"/>
      <c r="AW92" s="230"/>
      <c r="AX92" s="230"/>
      <c r="AY92" s="230"/>
      <c r="AZ92" s="231"/>
      <c r="BA92" s="231"/>
      <c r="BB92" s="231"/>
      <c r="BC92" s="231"/>
      <c r="BD92" s="231"/>
      <c r="BE92" s="224"/>
      <c r="BF92" s="224"/>
      <c r="BG92" s="224"/>
      <c r="BH92" s="224"/>
      <c r="BI92" s="224"/>
      <c r="BJ92" s="224"/>
      <c r="BK92" s="224"/>
      <c r="BL92" s="224"/>
      <c r="BM92" s="224"/>
      <c r="BN92" s="224"/>
      <c r="BO92" s="224"/>
      <c r="BP92" s="224"/>
      <c r="BQ92" s="221">
        <v>86</v>
      </c>
      <c r="BR92" s="226"/>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12"/>
    </row>
    <row r="93" spans="1:131" ht="26.25" hidden="1" customHeight="1">
      <c r="A93" s="228"/>
      <c r="B93" s="229"/>
      <c r="C93" s="229"/>
      <c r="D93" s="229"/>
      <c r="E93" s="229"/>
      <c r="F93" s="229"/>
      <c r="G93" s="229"/>
      <c r="H93" s="229"/>
      <c r="I93" s="229"/>
      <c r="J93" s="229"/>
      <c r="K93" s="229"/>
      <c r="L93" s="229"/>
      <c r="M93" s="229"/>
      <c r="N93" s="229"/>
      <c r="O93" s="229"/>
      <c r="P93" s="229"/>
      <c r="Q93" s="230"/>
      <c r="R93" s="230"/>
      <c r="S93" s="230"/>
      <c r="T93" s="230"/>
      <c r="U93" s="230"/>
      <c r="V93" s="230"/>
      <c r="W93" s="230"/>
      <c r="X93" s="230"/>
      <c r="Y93" s="230"/>
      <c r="Z93" s="230"/>
      <c r="AA93" s="230"/>
      <c r="AB93" s="230"/>
      <c r="AC93" s="230"/>
      <c r="AD93" s="230"/>
      <c r="AE93" s="230"/>
      <c r="AF93" s="230"/>
      <c r="AG93" s="230"/>
      <c r="AH93" s="230"/>
      <c r="AI93" s="230"/>
      <c r="AJ93" s="230"/>
      <c r="AK93" s="230"/>
      <c r="AL93" s="230"/>
      <c r="AM93" s="230"/>
      <c r="AN93" s="230"/>
      <c r="AO93" s="230"/>
      <c r="AP93" s="230"/>
      <c r="AQ93" s="230"/>
      <c r="AR93" s="230"/>
      <c r="AS93" s="230"/>
      <c r="AT93" s="230"/>
      <c r="AU93" s="230"/>
      <c r="AV93" s="230"/>
      <c r="AW93" s="230"/>
      <c r="AX93" s="230"/>
      <c r="AY93" s="230"/>
      <c r="AZ93" s="231"/>
      <c r="BA93" s="231"/>
      <c r="BB93" s="231"/>
      <c r="BC93" s="231"/>
      <c r="BD93" s="231"/>
      <c r="BE93" s="224"/>
      <c r="BF93" s="224"/>
      <c r="BG93" s="224"/>
      <c r="BH93" s="224"/>
      <c r="BI93" s="224"/>
      <c r="BJ93" s="224"/>
      <c r="BK93" s="224"/>
      <c r="BL93" s="224"/>
      <c r="BM93" s="224"/>
      <c r="BN93" s="224"/>
      <c r="BO93" s="224"/>
      <c r="BP93" s="224"/>
      <c r="BQ93" s="221">
        <v>87</v>
      </c>
      <c r="BR93" s="226"/>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12"/>
    </row>
    <row r="94" spans="1:131" ht="26.25" hidden="1" customHeight="1">
      <c r="A94" s="228"/>
      <c r="B94" s="229"/>
      <c r="C94" s="229"/>
      <c r="D94" s="229"/>
      <c r="E94" s="229"/>
      <c r="F94" s="229"/>
      <c r="G94" s="229"/>
      <c r="H94" s="229"/>
      <c r="I94" s="229"/>
      <c r="J94" s="229"/>
      <c r="K94" s="229"/>
      <c r="L94" s="229"/>
      <c r="M94" s="229"/>
      <c r="N94" s="229"/>
      <c r="O94" s="229"/>
      <c r="P94" s="229"/>
      <c r="Q94" s="230"/>
      <c r="R94" s="230"/>
      <c r="S94" s="230"/>
      <c r="T94" s="230"/>
      <c r="U94" s="230"/>
      <c r="V94" s="230"/>
      <c r="W94" s="230"/>
      <c r="X94" s="230"/>
      <c r="Y94" s="230"/>
      <c r="Z94" s="230"/>
      <c r="AA94" s="230"/>
      <c r="AB94" s="230"/>
      <c r="AC94" s="230"/>
      <c r="AD94" s="230"/>
      <c r="AE94" s="230"/>
      <c r="AF94" s="230"/>
      <c r="AG94" s="230"/>
      <c r="AH94" s="230"/>
      <c r="AI94" s="230"/>
      <c r="AJ94" s="230"/>
      <c r="AK94" s="230"/>
      <c r="AL94" s="230"/>
      <c r="AM94" s="230"/>
      <c r="AN94" s="230"/>
      <c r="AO94" s="230"/>
      <c r="AP94" s="230"/>
      <c r="AQ94" s="230"/>
      <c r="AR94" s="230"/>
      <c r="AS94" s="230"/>
      <c r="AT94" s="230"/>
      <c r="AU94" s="230"/>
      <c r="AV94" s="230"/>
      <c r="AW94" s="230"/>
      <c r="AX94" s="230"/>
      <c r="AY94" s="230"/>
      <c r="AZ94" s="231"/>
      <c r="BA94" s="231"/>
      <c r="BB94" s="231"/>
      <c r="BC94" s="231"/>
      <c r="BD94" s="231"/>
      <c r="BE94" s="224"/>
      <c r="BF94" s="224"/>
      <c r="BG94" s="224"/>
      <c r="BH94" s="224"/>
      <c r="BI94" s="224"/>
      <c r="BJ94" s="224"/>
      <c r="BK94" s="224"/>
      <c r="BL94" s="224"/>
      <c r="BM94" s="224"/>
      <c r="BN94" s="224"/>
      <c r="BO94" s="224"/>
      <c r="BP94" s="224"/>
      <c r="BQ94" s="221">
        <v>88</v>
      </c>
      <c r="BR94" s="226"/>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12"/>
    </row>
    <row r="95" spans="1:131" ht="26.25" hidden="1" customHeight="1">
      <c r="A95" s="228"/>
      <c r="B95" s="229"/>
      <c r="C95" s="229"/>
      <c r="D95" s="229"/>
      <c r="E95" s="229"/>
      <c r="F95" s="229"/>
      <c r="G95" s="229"/>
      <c r="H95" s="229"/>
      <c r="I95" s="229"/>
      <c r="J95" s="229"/>
      <c r="K95" s="229"/>
      <c r="L95" s="229"/>
      <c r="M95" s="229"/>
      <c r="N95" s="229"/>
      <c r="O95" s="229"/>
      <c r="P95" s="229"/>
      <c r="Q95" s="230"/>
      <c r="R95" s="230"/>
      <c r="S95" s="230"/>
      <c r="T95" s="230"/>
      <c r="U95" s="230"/>
      <c r="V95" s="230"/>
      <c r="W95" s="230"/>
      <c r="X95" s="230"/>
      <c r="Y95" s="230"/>
      <c r="Z95" s="230"/>
      <c r="AA95" s="230"/>
      <c r="AB95" s="230"/>
      <c r="AC95" s="230"/>
      <c r="AD95" s="230"/>
      <c r="AE95" s="230"/>
      <c r="AF95" s="230"/>
      <c r="AG95" s="230"/>
      <c r="AH95" s="230"/>
      <c r="AI95" s="230"/>
      <c r="AJ95" s="230"/>
      <c r="AK95" s="230"/>
      <c r="AL95" s="230"/>
      <c r="AM95" s="230"/>
      <c r="AN95" s="230"/>
      <c r="AO95" s="230"/>
      <c r="AP95" s="230"/>
      <c r="AQ95" s="230"/>
      <c r="AR95" s="230"/>
      <c r="AS95" s="230"/>
      <c r="AT95" s="230"/>
      <c r="AU95" s="230"/>
      <c r="AV95" s="230"/>
      <c r="AW95" s="230"/>
      <c r="AX95" s="230"/>
      <c r="AY95" s="230"/>
      <c r="AZ95" s="231"/>
      <c r="BA95" s="231"/>
      <c r="BB95" s="231"/>
      <c r="BC95" s="231"/>
      <c r="BD95" s="231"/>
      <c r="BE95" s="224"/>
      <c r="BF95" s="224"/>
      <c r="BG95" s="224"/>
      <c r="BH95" s="224"/>
      <c r="BI95" s="224"/>
      <c r="BJ95" s="224"/>
      <c r="BK95" s="224"/>
      <c r="BL95" s="224"/>
      <c r="BM95" s="224"/>
      <c r="BN95" s="224"/>
      <c r="BO95" s="224"/>
      <c r="BP95" s="224"/>
      <c r="BQ95" s="221">
        <v>89</v>
      </c>
      <c r="BR95" s="226"/>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12"/>
    </row>
    <row r="96" spans="1:131" ht="26.25" hidden="1" customHeight="1">
      <c r="A96" s="228"/>
      <c r="B96" s="229"/>
      <c r="C96" s="229"/>
      <c r="D96" s="229"/>
      <c r="E96" s="229"/>
      <c r="F96" s="229"/>
      <c r="G96" s="229"/>
      <c r="H96" s="229"/>
      <c r="I96" s="229"/>
      <c r="J96" s="229"/>
      <c r="K96" s="229"/>
      <c r="L96" s="229"/>
      <c r="M96" s="229"/>
      <c r="N96" s="229"/>
      <c r="O96" s="229"/>
      <c r="P96" s="229"/>
      <c r="Q96" s="230"/>
      <c r="R96" s="230"/>
      <c r="S96" s="230"/>
      <c r="T96" s="230"/>
      <c r="U96" s="230"/>
      <c r="V96" s="230"/>
      <c r="W96" s="230"/>
      <c r="X96" s="230"/>
      <c r="Y96" s="230"/>
      <c r="Z96" s="230"/>
      <c r="AA96" s="230"/>
      <c r="AB96" s="230"/>
      <c r="AC96" s="230"/>
      <c r="AD96" s="230"/>
      <c r="AE96" s="230"/>
      <c r="AF96" s="230"/>
      <c r="AG96" s="230"/>
      <c r="AH96" s="230"/>
      <c r="AI96" s="230"/>
      <c r="AJ96" s="230"/>
      <c r="AK96" s="230"/>
      <c r="AL96" s="230"/>
      <c r="AM96" s="230"/>
      <c r="AN96" s="230"/>
      <c r="AO96" s="230"/>
      <c r="AP96" s="230"/>
      <c r="AQ96" s="230"/>
      <c r="AR96" s="230"/>
      <c r="AS96" s="230"/>
      <c r="AT96" s="230"/>
      <c r="AU96" s="230"/>
      <c r="AV96" s="230"/>
      <c r="AW96" s="230"/>
      <c r="AX96" s="230"/>
      <c r="AY96" s="230"/>
      <c r="AZ96" s="231"/>
      <c r="BA96" s="231"/>
      <c r="BB96" s="231"/>
      <c r="BC96" s="231"/>
      <c r="BD96" s="231"/>
      <c r="BE96" s="224"/>
      <c r="BF96" s="224"/>
      <c r="BG96" s="224"/>
      <c r="BH96" s="224"/>
      <c r="BI96" s="224"/>
      <c r="BJ96" s="224"/>
      <c r="BK96" s="224"/>
      <c r="BL96" s="224"/>
      <c r="BM96" s="224"/>
      <c r="BN96" s="224"/>
      <c r="BO96" s="224"/>
      <c r="BP96" s="224"/>
      <c r="BQ96" s="221">
        <v>90</v>
      </c>
      <c r="BR96" s="226"/>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12"/>
    </row>
    <row r="97" spans="1:131" ht="26.25" hidden="1" customHeight="1">
      <c r="A97" s="228"/>
      <c r="B97" s="229"/>
      <c r="C97" s="229"/>
      <c r="D97" s="229"/>
      <c r="E97" s="229"/>
      <c r="F97" s="229"/>
      <c r="G97" s="229"/>
      <c r="H97" s="229"/>
      <c r="I97" s="229"/>
      <c r="J97" s="229"/>
      <c r="K97" s="229"/>
      <c r="L97" s="229"/>
      <c r="M97" s="229"/>
      <c r="N97" s="229"/>
      <c r="O97" s="229"/>
      <c r="P97" s="229"/>
      <c r="Q97" s="230"/>
      <c r="R97" s="230"/>
      <c r="S97" s="230"/>
      <c r="T97" s="230"/>
      <c r="U97" s="230"/>
      <c r="V97" s="230"/>
      <c r="W97" s="230"/>
      <c r="X97" s="230"/>
      <c r="Y97" s="230"/>
      <c r="Z97" s="230"/>
      <c r="AA97" s="230"/>
      <c r="AB97" s="230"/>
      <c r="AC97" s="230"/>
      <c r="AD97" s="230"/>
      <c r="AE97" s="230"/>
      <c r="AF97" s="230"/>
      <c r="AG97" s="230"/>
      <c r="AH97" s="230"/>
      <c r="AI97" s="230"/>
      <c r="AJ97" s="230"/>
      <c r="AK97" s="230"/>
      <c r="AL97" s="230"/>
      <c r="AM97" s="230"/>
      <c r="AN97" s="230"/>
      <c r="AO97" s="230"/>
      <c r="AP97" s="230"/>
      <c r="AQ97" s="230"/>
      <c r="AR97" s="230"/>
      <c r="AS97" s="230"/>
      <c r="AT97" s="230"/>
      <c r="AU97" s="230"/>
      <c r="AV97" s="230"/>
      <c r="AW97" s="230"/>
      <c r="AX97" s="230"/>
      <c r="AY97" s="230"/>
      <c r="AZ97" s="231"/>
      <c r="BA97" s="231"/>
      <c r="BB97" s="231"/>
      <c r="BC97" s="231"/>
      <c r="BD97" s="231"/>
      <c r="BE97" s="224"/>
      <c r="BF97" s="224"/>
      <c r="BG97" s="224"/>
      <c r="BH97" s="224"/>
      <c r="BI97" s="224"/>
      <c r="BJ97" s="224"/>
      <c r="BK97" s="224"/>
      <c r="BL97" s="224"/>
      <c r="BM97" s="224"/>
      <c r="BN97" s="224"/>
      <c r="BO97" s="224"/>
      <c r="BP97" s="224"/>
      <c r="BQ97" s="221">
        <v>91</v>
      </c>
      <c r="BR97" s="226"/>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12"/>
    </row>
    <row r="98" spans="1:131" ht="26.25" hidden="1" customHeight="1">
      <c r="A98" s="228"/>
      <c r="B98" s="229"/>
      <c r="C98" s="229"/>
      <c r="D98" s="229"/>
      <c r="E98" s="229"/>
      <c r="F98" s="229"/>
      <c r="G98" s="229"/>
      <c r="H98" s="229"/>
      <c r="I98" s="229"/>
      <c r="J98" s="229"/>
      <c r="K98" s="229"/>
      <c r="L98" s="229"/>
      <c r="M98" s="229"/>
      <c r="N98" s="229"/>
      <c r="O98" s="229"/>
      <c r="P98" s="229"/>
      <c r="Q98" s="230"/>
      <c r="R98" s="230"/>
      <c r="S98" s="230"/>
      <c r="T98" s="230"/>
      <c r="U98" s="230"/>
      <c r="V98" s="230"/>
      <c r="W98" s="230"/>
      <c r="X98" s="230"/>
      <c r="Y98" s="230"/>
      <c r="Z98" s="230"/>
      <c r="AA98" s="230"/>
      <c r="AB98" s="230"/>
      <c r="AC98" s="230"/>
      <c r="AD98" s="230"/>
      <c r="AE98" s="230"/>
      <c r="AF98" s="230"/>
      <c r="AG98" s="230"/>
      <c r="AH98" s="230"/>
      <c r="AI98" s="230"/>
      <c r="AJ98" s="230"/>
      <c r="AK98" s="230"/>
      <c r="AL98" s="230"/>
      <c r="AM98" s="230"/>
      <c r="AN98" s="230"/>
      <c r="AO98" s="230"/>
      <c r="AP98" s="230"/>
      <c r="AQ98" s="230"/>
      <c r="AR98" s="230"/>
      <c r="AS98" s="230"/>
      <c r="AT98" s="230"/>
      <c r="AU98" s="230"/>
      <c r="AV98" s="230"/>
      <c r="AW98" s="230"/>
      <c r="AX98" s="230"/>
      <c r="AY98" s="230"/>
      <c r="AZ98" s="231"/>
      <c r="BA98" s="231"/>
      <c r="BB98" s="231"/>
      <c r="BC98" s="231"/>
      <c r="BD98" s="231"/>
      <c r="BE98" s="224"/>
      <c r="BF98" s="224"/>
      <c r="BG98" s="224"/>
      <c r="BH98" s="224"/>
      <c r="BI98" s="224"/>
      <c r="BJ98" s="224"/>
      <c r="BK98" s="224"/>
      <c r="BL98" s="224"/>
      <c r="BM98" s="224"/>
      <c r="BN98" s="224"/>
      <c r="BO98" s="224"/>
      <c r="BP98" s="224"/>
      <c r="BQ98" s="221">
        <v>92</v>
      </c>
      <c r="BR98" s="226"/>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12"/>
    </row>
    <row r="99" spans="1:131" ht="26.25" hidden="1" customHeight="1">
      <c r="A99" s="228"/>
      <c r="B99" s="229"/>
      <c r="C99" s="229"/>
      <c r="D99" s="229"/>
      <c r="E99" s="229"/>
      <c r="F99" s="229"/>
      <c r="G99" s="229"/>
      <c r="H99" s="229"/>
      <c r="I99" s="229"/>
      <c r="J99" s="229"/>
      <c r="K99" s="229"/>
      <c r="L99" s="229"/>
      <c r="M99" s="229"/>
      <c r="N99" s="229"/>
      <c r="O99" s="229"/>
      <c r="P99" s="229"/>
      <c r="Q99" s="230"/>
      <c r="R99" s="230"/>
      <c r="S99" s="230"/>
      <c r="T99" s="230"/>
      <c r="U99" s="230"/>
      <c r="V99" s="230"/>
      <c r="W99" s="230"/>
      <c r="X99" s="230"/>
      <c r="Y99" s="230"/>
      <c r="Z99" s="230"/>
      <c r="AA99" s="230"/>
      <c r="AB99" s="230"/>
      <c r="AC99" s="230"/>
      <c r="AD99" s="230"/>
      <c r="AE99" s="230"/>
      <c r="AF99" s="230"/>
      <c r="AG99" s="230"/>
      <c r="AH99" s="230"/>
      <c r="AI99" s="230"/>
      <c r="AJ99" s="230"/>
      <c r="AK99" s="230"/>
      <c r="AL99" s="230"/>
      <c r="AM99" s="230"/>
      <c r="AN99" s="230"/>
      <c r="AO99" s="230"/>
      <c r="AP99" s="230"/>
      <c r="AQ99" s="230"/>
      <c r="AR99" s="230"/>
      <c r="AS99" s="230"/>
      <c r="AT99" s="230"/>
      <c r="AU99" s="230"/>
      <c r="AV99" s="230"/>
      <c r="AW99" s="230"/>
      <c r="AX99" s="230"/>
      <c r="AY99" s="230"/>
      <c r="AZ99" s="231"/>
      <c r="BA99" s="231"/>
      <c r="BB99" s="231"/>
      <c r="BC99" s="231"/>
      <c r="BD99" s="231"/>
      <c r="BE99" s="224"/>
      <c r="BF99" s="224"/>
      <c r="BG99" s="224"/>
      <c r="BH99" s="224"/>
      <c r="BI99" s="224"/>
      <c r="BJ99" s="224"/>
      <c r="BK99" s="224"/>
      <c r="BL99" s="224"/>
      <c r="BM99" s="224"/>
      <c r="BN99" s="224"/>
      <c r="BO99" s="224"/>
      <c r="BP99" s="224"/>
      <c r="BQ99" s="221">
        <v>93</v>
      </c>
      <c r="BR99" s="226"/>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12"/>
    </row>
    <row r="100" spans="1:131" ht="26.25" hidden="1" customHeight="1">
      <c r="A100" s="228"/>
      <c r="B100" s="229"/>
      <c r="C100" s="229"/>
      <c r="D100" s="229"/>
      <c r="E100" s="229"/>
      <c r="F100" s="229"/>
      <c r="G100" s="229"/>
      <c r="H100" s="229"/>
      <c r="I100" s="229"/>
      <c r="J100" s="229"/>
      <c r="K100" s="229"/>
      <c r="L100" s="229"/>
      <c r="M100" s="229"/>
      <c r="N100" s="229"/>
      <c r="O100" s="229"/>
      <c r="P100" s="229"/>
      <c r="Q100" s="230"/>
      <c r="R100" s="230"/>
      <c r="S100" s="230"/>
      <c r="T100" s="230"/>
      <c r="U100" s="230"/>
      <c r="V100" s="230"/>
      <c r="W100" s="230"/>
      <c r="X100" s="230"/>
      <c r="Y100" s="230"/>
      <c r="Z100" s="230"/>
      <c r="AA100" s="230"/>
      <c r="AB100" s="230"/>
      <c r="AC100" s="230"/>
      <c r="AD100" s="230"/>
      <c r="AE100" s="230"/>
      <c r="AF100" s="230"/>
      <c r="AG100" s="230"/>
      <c r="AH100" s="230"/>
      <c r="AI100" s="230"/>
      <c r="AJ100" s="230"/>
      <c r="AK100" s="230"/>
      <c r="AL100" s="230"/>
      <c r="AM100" s="230"/>
      <c r="AN100" s="230"/>
      <c r="AO100" s="230"/>
      <c r="AP100" s="230"/>
      <c r="AQ100" s="230"/>
      <c r="AR100" s="230"/>
      <c r="AS100" s="230"/>
      <c r="AT100" s="230"/>
      <c r="AU100" s="230"/>
      <c r="AV100" s="230"/>
      <c r="AW100" s="230"/>
      <c r="AX100" s="230"/>
      <c r="AY100" s="230"/>
      <c r="AZ100" s="231"/>
      <c r="BA100" s="231"/>
      <c r="BB100" s="231"/>
      <c r="BC100" s="231"/>
      <c r="BD100" s="231"/>
      <c r="BE100" s="224"/>
      <c r="BF100" s="224"/>
      <c r="BG100" s="224"/>
      <c r="BH100" s="224"/>
      <c r="BI100" s="224"/>
      <c r="BJ100" s="224"/>
      <c r="BK100" s="224"/>
      <c r="BL100" s="224"/>
      <c r="BM100" s="224"/>
      <c r="BN100" s="224"/>
      <c r="BO100" s="224"/>
      <c r="BP100" s="224"/>
      <c r="BQ100" s="221">
        <v>94</v>
      </c>
      <c r="BR100" s="226"/>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12"/>
    </row>
    <row r="101" spans="1:131" ht="26.25" hidden="1" customHeight="1">
      <c r="A101" s="228"/>
      <c r="B101" s="229"/>
      <c r="C101" s="229"/>
      <c r="D101" s="229"/>
      <c r="E101" s="229"/>
      <c r="F101" s="229"/>
      <c r="G101" s="229"/>
      <c r="H101" s="229"/>
      <c r="I101" s="229"/>
      <c r="J101" s="229"/>
      <c r="K101" s="229"/>
      <c r="L101" s="229"/>
      <c r="M101" s="229"/>
      <c r="N101" s="229"/>
      <c r="O101" s="229"/>
      <c r="P101" s="229"/>
      <c r="Q101" s="230"/>
      <c r="R101" s="230"/>
      <c r="S101" s="230"/>
      <c r="T101" s="230"/>
      <c r="U101" s="230"/>
      <c r="V101" s="230"/>
      <c r="W101" s="230"/>
      <c r="X101" s="230"/>
      <c r="Y101" s="230"/>
      <c r="Z101" s="230"/>
      <c r="AA101" s="230"/>
      <c r="AB101" s="230"/>
      <c r="AC101" s="230"/>
      <c r="AD101" s="230"/>
      <c r="AE101" s="230"/>
      <c r="AF101" s="230"/>
      <c r="AG101" s="230"/>
      <c r="AH101" s="230"/>
      <c r="AI101" s="230"/>
      <c r="AJ101" s="230"/>
      <c r="AK101" s="230"/>
      <c r="AL101" s="230"/>
      <c r="AM101" s="230"/>
      <c r="AN101" s="230"/>
      <c r="AO101" s="230"/>
      <c r="AP101" s="230"/>
      <c r="AQ101" s="230"/>
      <c r="AR101" s="230"/>
      <c r="AS101" s="230"/>
      <c r="AT101" s="230"/>
      <c r="AU101" s="230"/>
      <c r="AV101" s="230"/>
      <c r="AW101" s="230"/>
      <c r="AX101" s="230"/>
      <c r="AY101" s="230"/>
      <c r="AZ101" s="231"/>
      <c r="BA101" s="231"/>
      <c r="BB101" s="231"/>
      <c r="BC101" s="231"/>
      <c r="BD101" s="231"/>
      <c r="BE101" s="224"/>
      <c r="BF101" s="224"/>
      <c r="BG101" s="224"/>
      <c r="BH101" s="224"/>
      <c r="BI101" s="224"/>
      <c r="BJ101" s="224"/>
      <c r="BK101" s="224"/>
      <c r="BL101" s="224"/>
      <c r="BM101" s="224"/>
      <c r="BN101" s="224"/>
      <c r="BO101" s="224"/>
      <c r="BP101" s="224"/>
      <c r="BQ101" s="221">
        <v>95</v>
      </c>
      <c r="BR101" s="226"/>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12"/>
    </row>
    <row r="102" spans="1:131" ht="26.25" customHeight="1" thickBot="1">
      <c r="A102" s="228"/>
      <c r="B102" s="229"/>
      <c r="C102" s="229"/>
      <c r="D102" s="229"/>
      <c r="E102" s="229"/>
      <c r="F102" s="229"/>
      <c r="G102" s="229"/>
      <c r="H102" s="229"/>
      <c r="I102" s="229"/>
      <c r="J102" s="229"/>
      <c r="K102" s="229"/>
      <c r="L102" s="229"/>
      <c r="M102" s="229"/>
      <c r="N102" s="229"/>
      <c r="O102" s="229"/>
      <c r="P102" s="229"/>
      <c r="Q102" s="230"/>
      <c r="R102" s="230"/>
      <c r="S102" s="230"/>
      <c r="T102" s="230"/>
      <c r="U102" s="230"/>
      <c r="V102" s="230"/>
      <c r="W102" s="230"/>
      <c r="X102" s="230"/>
      <c r="Y102" s="230"/>
      <c r="Z102" s="230"/>
      <c r="AA102" s="230"/>
      <c r="AB102" s="230"/>
      <c r="AC102" s="230"/>
      <c r="AD102" s="230"/>
      <c r="AE102" s="230"/>
      <c r="AF102" s="230"/>
      <c r="AG102" s="230"/>
      <c r="AH102" s="230"/>
      <c r="AI102" s="230"/>
      <c r="AJ102" s="230"/>
      <c r="AK102" s="230"/>
      <c r="AL102" s="230"/>
      <c r="AM102" s="230"/>
      <c r="AN102" s="230"/>
      <c r="AO102" s="230"/>
      <c r="AP102" s="230"/>
      <c r="AQ102" s="230"/>
      <c r="AR102" s="230"/>
      <c r="AS102" s="230"/>
      <c r="AT102" s="230"/>
      <c r="AU102" s="230"/>
      <c r="AV102" s="230"/>
      <c r="AW102" s="230"/>
      <c r="AX102" s="230"/>
      <c r="AY102" s="230"/>
      <c r="AZ102" s="231"/>
      <c r="BA102" s="231"/>
      <c r="BB102" s="231"/>
      <c r="BC102" s="231"/>
      <c r="BD102" s="231"/>
      <c r="BE102" s="224"/>
      <c r="BF102" s="224"/>
      <c r="BG102" s="224"/>
      <c r="BH102" s="224"/>
      <c r="BI102" s="224"/>
      <c r="BJ102" s="224"/>
      <c r="BK102" s="224"/>
      <c r="BL102" s="224"/>
      <c r="BM102" s="224"/>
      <c r="BN102" s="224"/>
      <c r="BO102" s="224"/>
      <c r="BP102" s="224"/>
      <c r="BQ102" s="223" t="s">
        <v>377</v>
      </c>
      <c r="BR102" s="776" t="s">
        <v>402</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t="s">
        <v>618</v>
      </c>
      <c r="CS102" s="839"/>
      <c r="CT102" s="839"/>
      <c r="CU102" s="839"/>
      <c r="CV102" s="878"/>
      <c r="CW102" s="877" t="s">
        <v>616</v>
      </c>
      <c r="CX102" s="839"/>
      <c r="CY102" s="839"/>
      <c r="CZ102" s="839"/>
      <c r="DA102" s="878"/>
      <c r="DB102" s="877" t="s">
        <v>488</v>
      </c>
      <c r="DC102" s="839"/>
      <c r="DD102" s="839"/>
      <c r="DE102" s="839"/>
      <c r="DF102" s="878"/>
      <c r="DG102" s="877" t="s">
        <v>488</v>
      </c>
      <c r="DH102" s="839"/>
      <c r="DI102" s="839"/>
      <c r="DJ102" s="839"/>
      <c r="DK102" s="878"/>
      <c r="DL102" s="877" t="s">
        <v>488</v>
      </c>
      <c r="DM102" s="839"/>
      <c r="DN102" s="839"/>
      <c r="DO102" s="839"/>
      <c r="DP102" s="878"/>
      <c r="DQ102" s="877" t="s">
        <v>488</v>
      </c>
      <c r="DR102" s="839"/>
      <c r="DS102" s="839"/>
      <c r="DT102" s="839"/>
      <c r="DU102" s="878"/>
      <c r="DV102" s="776"/>
      <c r="DW102" s="777"/>
      <c r="DX102" s="777"/>
      <c r="DY102" s="777"/>
      <c r="DZ102" s="901"/>
      <c r="EA102" s="212"/>
    </row>
    <row r="103" spans="1:131" ht="26.25" customHeight="1">
      <c r="A103" s="228"/>
      <c r="B103" s="229"/>
      <c r="C103" s="229"/>
      <c r="D103" s="229"/>
      <c r="E103" s="229"/>
      <c r="F103" s="229"/>
      <c r="G103" s="229"/>
      <c r="H103" s="229"/>
      <c r="I103" s="229"/>
      <c r="J103" s="229"/>
      <c r="K103" s="229"/>
      <c r="L103" s="229"/>
      <c r="M103" s="229"/>
      <c r="N103" s="229"/>
      <c r="O103" s="229"/>
      <c r="P103" s="229"/>
      <c r="Q103" s="230"/>
      <c r="R103" s="230"/>
      <c r="S103" s="230"/>
      <c r="T103" s="230"/>
      <c r="U103" s="230"/>
      <c r="V103" s="230"/>
      <c r="W103" s="230"/>
      <c r="X103" s="230"/>
      <c r="Y103" s="230"/>
      <c r="Z103" s="230"/>
      <c r="AA103" s="230"/>
      <c r="AB103" s="230"/>
      <c r="AC103" s="230"/>
      <c r="AD103" s="230"/>
      <c r="AE103" s="230"/>
      <c r="AF103" s="230"/>
      <c r="AG103" s="230"/>
      <c r="AH103" s="230"/>
      <c r="AI103" s="230"/>
      <c r="AJ103" s="230"/>
      <c r="AK103" s="230"/>
      <c r="AL103" s="230"/>
      <c r="AM103" s="230"/>
      <c r="AN103" s="230"/>
      <c r="AO103" s="230"/>
      <c r="AP103" s="230"/>
      <c r="AQ103" s="230"/>
      <c r="AR103" s="230"/>
      <c r="AS103" s="230"/>
      <c r="AT103" s="230"/>
      <c r="AU103" s="230"/>
      <c r="AV103" s="230"/>
      <c r="AW103" s="230"/>
      <c r="AX103" s="230"/>
      <c r="AY103" s="230"/>
      <c r="AZ103" s="231"/>
      <c r="BA103" s="231"/>
      <c r="BB103" s="231"/>
      <c r="BC103" s="231"/>
      <c r="BD103" s="231"/>
      <c r="BE103" s="224"/>
      <c r="BF103" s="224"/>
      <c r="BG103" s="224"/>
      <c r="BH103" s="224"/>
      <c r="BI103" s="224"/>
      <c r="BJ103" s="224"/>
      <c r="BK103" s="224"/>
      <c r="BL103" s="224"/>
      <c r="BM103" s="224"/>
      <c r="BN103" s="224"/>
      <c r="BO103" s="224"/>
      <c r="BP103" s="224"/>
      <c r="BQ103" s="902" t="s">
        <v>403</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12"/>
    </row>
    <row r="104" spans="1:131" ht="26.25" customHeight="1">
      <c r="A104" s="228"/>
      <c r="B104" s="229"/>
      <c r="C104" s="229"/>
      <c r="D104" s="229"/>
      <c r="E104" s="229"/>
      <c r="F104" s="229"/>
      <c r="G104" s="229"/>
      <c r="H104" s="229"/>
      <c r="I104" s="229"/>
      <c r="J104" s="229"/>
      <c r="K104" s="229"/>
      <c r="L104" s="229"/>
      <c r="M104" s="229"/>
      <c r="N104" s="229"/>
      <c r="O104" s="229"/>
      <c r="P104" s="229"/>
      <c r="Q104" s="230"/>
      <c r="R104" s="230"/>
      <c r="S104" s="230"/>
      <c r="T104" s="230"/>
      <c r="U104" s="230"/>
      <c r="V104" s="230"/>
      <c r="W104" s="230"/>
      <c r="X104" s="230"/>
      <c r="Y104" s="230"/>
      <c r="Z104" s="230"/>
      <c r="AA104" s="230"/>
      <c r="AB104" s="230"/>
      <c r="AC104" s="230"/>
      <c r="AD104" s="230"/>
      <c r="AE104" s="230"/>
      <c r="AF104" s="230"/>
      <c r="AG104" s="230"/>
      <c r="AH104" s="230"/>
      <c r="AI104" s="230"/>
      <c r="AJ104" s="230"/>
      <c r="AK104" s="230"/>
      <c r="AL104" s="230"/>
      <c r="AM104" s="230"/>
      <c r="AN104" s="230"/>
      <c r="AO104" s="230"/>
      <c r="AP104" s="230"/>
      <c r="AQ104" s="230"/>
      <c r="AR104" s="230"/>
      <c r="AS104" s="230"/>
      <c r="AT104" s="230"/>
      <c r="AU104" s="230"/>
      <c r="AV104" s="230"/>
      <c r="AW104" s="230"/>
      <c r="AX104" s="230"/>
      <c r="AY104" s="230"/>
      <c r="AZ104" s="231"/>
      <c r="BA104" s="231"/>
      <c r="BB104" s="231"/>
      <c r="BC104" s="231"/>
      <c r="BD104" s="231"/>
      <c r="BE104" s="224"/>
      <c r="BF104" s="224"/>
      <c r="BG104" s="224"/>
      <c r="BH104" s="224"/>
      <c r="BI104" s="224"/>
      <c r="BJ104" s="224"/>
      <c r="BK104" s="224"/>
      <c r="BL104" s="224"/>
      <c r="BM104" s="224"/>
      <c r="BN104" s="224"/>
      <c r="BO104" s="224"/>
      <c r="BP104" s="224"/>
      <c r="BQ104" s="903" t="s">
        <v>404</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12"/>
    </row>
    <row r="105" spans="1:131" ht="11.25" customHeight="1">
      <c r="A105" s="224"/>
      <c r="B105" s="224"/>
      <c r="C105" s="224"/>
      <c r="D105" s="224"/>
      <c r="E105" s="224"/>
      <c r="F105" s="224"/>
      <c r="G105" s="224"/>
      <c r="H105" s="224"/>
      <c r="I105" s="224"/>
      <c r="J105" s="224"/>
      <c r="K105" s="224"/>
      <c r="L105" s="224"/>
      <c r="M105" s="224"/>
      <c r="N105" s="224"/>
      <c r="O105" s="224"/>
      <c r="P105" s="224"/>
      <c r="Q105" s="224"/>
      <c r="R105" s="224"/>
      <c r="S105" s="224"/>
      <c r="T105" s="224"/>
      <c r="U105" s="224"/>
      <c r="V105" s="224"/>
      <c r="W105" s="224"/>
      <c r="X105" s="224"/>
      <c r="Y105" s="224"/>
      <c r="Z105" s="224"/>
      <c r="AA105" s="224"/>
      <c r="AB105" s="224"/>
      <c r="AC105" s="224"/>
      <c r="AD105" s="224"/>
      <c r="AE105" s="224"/>
      <c r="AF105" s="224"/>
      <c r="AG105" s="224"/>
      <c r="AH105" s="224"/>
      <c r="AI105" s="224"/>
      <c r="AJ105" s="224"/>
      <c r="AK105" s="224"/>
      <c r="AL105" s="224"/>
      <c r="AM105" s="224"/>
      <c r="AN105" s="224"/>
      <c r="AO105" s="224"/>
      <c r="AP105" s="224"/>
      <c r="AQ105" s="224"/>
      <c r="AR105" s="224"/>
      <c r="AS105" s="224"/>
      <c r="AT105" s="224"/>
      <c r="AU105" s="224"/>
      <c r="AV105" s="224"/>
      <c r="AW105" s="224"/>
      <c r="AX105" s="224"/>
      <c r="AY105" s="224"/>
      <c r="AZ105" s="224"/>
      <c r="BA105" s="224"/>
      <c r="BB105" s="224"/>
      <c r="BC105" s="224"/>
      <c r="BD105" s="224"/>
      <c r="BE105" s="224"/>
      <c r="BF105" s="224"/>
      <c r="BG105" s="224"/>
      <c r="BH105" s="224"/>
      <c r="BI105" s="224"/>
      <c r="BJ105" s="224"/>
      <c r="BK105" s="224"/>
      <c r="BL105" s="224"/>
      <c r="BM105" s="224"/>
      <c r="BN105" s="224"/>
      <c r="BO105" s="224"/>
      <c r="BP105" s="224"/>
      <c r="BQ105" s="212"/>
      <c r="BR105" s="212"/>
      <c r="BS105" s="212"/>
      <c r="BT105" s="212"/>
      <c r="BU105" s="212"/>
      <c r="BV105" s="212"/>
      <c r="BW105" s="212"/>
      <c r="BX105" s="212"/>
      <c r="BY105" s="212"/>
      <c r="BZ105" s="212"/>
      <c r="CA105" s="212"/>
      <c r="CB105" s="212"/>
      <c r="CC105" s="212"/>
      <c r="CD105" s="212"/>
      <c r="CE105" s="212"/>
      <c r="CF105" s="212"/>
      <c r="CG105" s="212"/>
      <c r="CH105" s="212"/>
      <c r="CI105" s="212"/>
      <c r="CJ105" s="212"/>
      <c r="CK105" s="212"/>
      <c r="CL105" s="212"/>
      <c r="CM105" s="212"/>
      <c r="CN105" s="212"/>
      <c r="CO105" s="212"/>
      <c r="CP105" s="212"/>
      <c r="CQ105" s="212"/>
      <c r="CR105" s="212"/>
      <c r="CS105" s="212"/>
      <c r="CT105" s="212"/>
      <c r="CU105" s="212"/>
      <c r="CV105" s="212"/>
      <c r="CW105" s="212"/>
      <c r="CX105" s="212"/>
      <c r="CY105" s="212"/>
      <c r="CZ105" s="212"/>
      <c r="DA105" s="212"/>
      <c r="DB105" s="212"/>
      <c r="DC105" s="212"/>
      <c r="DD105" s="212"/>
      <c r="DE105" s="212"/>
      <c r="DF105" s="212"/>
      <c r="DG105" s="212"/>
      <c r="DH105" s="212"/>
      <c r="DI105" s="212"/>
      <c r="DJ105" s="212"/>
      <c r="DK105" s="212"/>
      <c r="DL105" s="212"/>
      <c r="DM105" s="212"/>
      <c r="DN105" s="212"/>
      <c r="DO105" s="212"/>
      <c r="DP105" s="212"/>
      <c r="DQ105" s="212"/>
      <c r="DR105" s="212"/>
      <c r="DS105" s="212"/>
      <c r="DT105" s="212"/>
      <c r="DU105" s="212"/>
      <c r="DV105" s="212"/>
      <c r="DW105" s="212"/>
      <c r="DX105" s="212"/>
      <c r="DY105" s="212"/>
      <c r="DZ105" s="212"/>
      <c r="EA105" s="212"/>
    </row>
    <row r="106" spans="1:131" ht="11.25" customHeight="1">
      <c r="A106" s="224"/>
      <c r="B106" s="224"/>
      <c r="C106" s="224"/>
      <c r="D106" s="224"/>
      <c r="E106" s="224"/>
      <c r="F106" s="224"/>
      <c r="G106" s="224"/>
      <c r="H106" s="224"/>
      <c r="I106" s="224"/>
      <c r="J106" s="224"/>
      <c r="K106" s="224"/>
      <c r="L106" s="224"/>
      <c r="M106" s="224"/>
      <c r="N106" s="224"/>
      <c r="O106" s="224"/>
      <c r="P106" s="224"/>
      <c r="Q106" s="224"/>
      <c r="R106" s="224"/>
      <c r="S106" s="224"/>
      <c r="T106" s="224"/>
      <c r="U106" s="224"/>
      <c r="V106" s="224"/>
      <c r="W106" s="224"/>
      <c r="X106" s="224"/>
      <c r="Y106" s="224"/>
      <c r="Z106" s="224"/>
      <c r="AA106" s="224"/>
      <c r="AB106" s="224"/>
      <c r="AC106" s="224"/>
      <c r="AD106" s="224"/>
      <c r="AE106" s="224"/>
      <c r="AF106" s="224"/>
      <c r="AG106" s="224"/>
      <c r="AH106" s="224"/>
      <c r="AI106" s="224"/>
      <c r="AJ106" s="224"/>
      <c r="AK106" s="224"/>
      <c r="AL106" s="224"/>
      <c r="AM106" s="224"/>
      <c r="AN106" s="224"/>
      <c r="AO106" s="224"/>
      <c r="AP106" s="224"/>
      <c r="AQ106" s="224"/>
      <c r="AR106" s="224"/>
      <c r="AS106" s="224"/>
      <c r="AT106" s="224"/>
      <c r="AU106" s="224"/>
      <c r="AV106" s="224"/>
      <c r="AW106" s="224"/>
      <c r="AX106" s="224"/>
      <c r="AY106" s="224"/>
      <c r="AZ106" s="224"/>
      <c r="BA106" s="224"/>
      <c r="BB106" s="224"/>
      <c r="BC106" s="224"/>
      <c r="BD106" s="224"/>
      <c r="BE106" s="224"/>
      <c r="BF106" s="224"/>
      <c r="BG106" s="224"/>
      <c r="BH106" s="224"/>
      <c r="BI106" s="224"/>
      <c r="BJ106" s="224"/>
      <c r="BK106" s="224"/>
      <c r="BL106" s="224"/>
      <c r="BM106" s="224"/>
      <c r="BN106" s="224"/>
      <c r="BO106" s="224"/>
      <c r="BP106" s="224"/>
      <c r="BQ106" s="212"/>
      <c r="BR106" s="212"/>
      <c r="BS106" s="212"/>
      <c r="BT106" s="212"/>
      <c r="BU106" s="212"/>
      <c r="BV106" s="212"/>
      <c r="BW106" s="212"/>
      <c r="BX106" s="212"/>
      <c r="BY106" s="212"/>
      <c r="BZ106" s="212"/>
      <c r="CA106" s="212"/>
      <c r="CB106" s="212"/>
      <c r="CC106" s="212"/>
      <c r="CD106" s="212"/>
      <c r="CE106" s="212"/>
      <c r="CF106" s="212"/>
      <c r="CG106" s="212"/>
      <c r="CH106" s="212"/>
      <c r="CI106" s="212"/>
      <c r="CJ106" s="212"/>
      <c r="CK106" s="212"/>
      <c r="CL106" s="212"/>
      <c r="CM106" s="212"/>
      <c r="CN106" s="212"/>
      <c r="CO106" s="212"/>
      <c r="CP106" s="212"/>
      <c r="CQ106" s="212"/>
      <c r="CR106" s="212"/>
      <c r="CS106" s="212"/>
      <c r="CT106" s="212"/>
      <c r="CU106" s="212"/>
      <c r="CV106" s="212"/>
      <c r="CW106" s="212"/>
      <c r="CX106" s="212"/>
      <c r="CY106" s="212"/>
      <c r="CZ106" s="212"/>
      <c r="DA106" s="212"/>
      <c r="DB106" s="212"/>
      <c r="DC106" s="212"/>
      <c r="DD106" s="212"/>
      <c r="DE106" s="212"/>
      <c r="DF106" s="212"/>
      <c r="DG106" s="212"/>
      <c r="DH106" s="212"/>
      <c r="DI106" s="212"/>
      <c r="DJ106" s="212"/>
      <c r="DK106" s="212"/>
      <c r="DL106" s="212"/>
      <c r="DM106" s="212"/>
      <c r="DN106" s="212"/>
      <c r="DO106" s="212"/>
      <c r="DP106" s="212"/>
      <c r="DQ106" s="212"/>
      <c r="DR106" s="212"/>
      <c r="DS106" s="212"/>
      <c r="DT106" s="212"/>
      <c r="DU106" s="212"/>
      <c r="DV106" s="212"/>
      <c r="DW106" s="212"/>
      <c r="DX106" s="212"/>
      <c r="DY106" s="212"/>
      <c r="DZ106" s="212"/>
      <c r="EA106" s="212"/>
    </row>
    <row r="107" spans="1:131" s="212" customFormat="1" ht="26.25" customHeight="1" thickBot="1">
      <c r="A107" s="216" t="s">
        <v>405</v>
      </c>
      <c r="B107" s="232"/>
      <c r="C107" s="232"/>
      <c r="D107" s="232"/>
      <c r="E107" s="232"/>
      <c r="F107" s="232"/>
      <c r="G107" s="232"/>
      <c r="H107" s="232"/>
      <c r="I107" s="232"/>
      <c r="J107" s="232"/>
      <c r="K107" s="232"/>
      <c r="L107" s="232"/>
      <c r="M107" s="232"/>
      <c r="N107" s="232"/>
      <c r="O107" s="232"/>
      <c r="P107" s="232"/>
      <c r="Q107" s="232"/>
      <c r="R107" s="232"/>
      <c r="S107" s="232"/>
      <c r="T107" s="232"/>
      <c r="U107" s="232"/>
      <c r="V107" s="232"/>
      <c r="W107" s="232"/>
      <c r="X107" s="232"/>
      <c r="Y107" s="232"/>
      <c r="Z107" s="232"/>
      <c r="AA107" s="232"/>
      <c r="AB107" s="232"/>
      <c r="AC107" s="232"/>
      <c r="AD107" s="232"/>
      <c r="AE107" s="232"/>
      <c r="AF107" s="232"/>
      <c r="AG107" s="232"/>
      <c r="AH107" s="232"/>
      <c r="AI107" s="232"/>
      <c r="AJ107" s="232"/>
      <c r="AK107" s="232"/>
      <c r="AL107" s="232"/>
      <c r="AM107" s="232"/>
      <c r="AN107" s="232"/>
      <c r="AO107" s="232"/>
      <c r="AP107" s="232"/>
      <c r="AQ107" s="232"/>
      <c r="AR107" s="232"/>
      <c r="AS107" s="232"/>
      <c r="AT107" s="232"/>
      <c r="AU107" s="216" t="s">
        <v>406</v>
      </c>
      <c r="AV107" s="232"/>
      <c r="AW107" s="232"/>
      <c r="AX107" s="232"/>
      <c r="AY107" s="232"/>
      <c r="AZ107" s="232"/>
      <c r="BA107" s="232"/>
      <c r="BB107" s="232"/>
      <c r="BC107" s="232"/>
      <c r="BD107" s="232"/>
      <c r="BE107" s="232"/>
      <c r="BF107" s="232"/>
      <c r="BG107" s="232"/>
      <c r="BH107" s="232"/>
      <c r="BI107" s="232"/>
      <c r="BJ107" s="232"/>
      <c r="BK107" s="232"/>
      <c r="BL107" s="232"/>
      <c r="BM107" s="232"/>
      <c r="BN107" s="232"/>
      <c r="BO107" s="232"/>
      <c r="BP107" s="232"/>
      <c r="BQ107" s="232"/>
      <c r="BR107" s="232"/>
      <c r="BS107" s="232"/>
      <c r="BT107" s="232"/>
      <c r="BU107" s="232"/>
      <c r="BV107" s="232"/>
      <c r="BW107" s="232"/>
      <c r="BX107" s="232"/>
      <c r="BY107" s="232"/>
      <c r="BZ107" s="232"/>
      <c r="CA107" s="232"/>
      <c r="CB107" s="232"/>
      <c r="CC107" s="232"/>
      <c r="CD107" s="232"/>
      <c r="CE107" s="232"/>
      <c r="CF107" s="232"/>
      <c r="CG107" s="232"/>
      <c r="CH107" s="232"/>
      <c r="CI107" s="232"/>
      <c r="CJ107" s="232"/>
      <c r="CK107" s="232"/>
      <c r="CL107" s="232"/>
      <c r="CM107" s="232"/>
      <c r="CN107" s="232"/>
      <c r="CO107" s="232"/>
      <c r="CP107" s="232"/>
      <c r="CQ107" s="232"/>
      <c r="CR107" s="232"/>
      <c r="CS107" s="232"/>
      <c r="CT107" s="232"/>
      <c r="CU107" s="232"/>
      <c r="CV107" s="232"/>
      <c r="CW107" s="232"/>
      <c r="CX107" s="232"/>
      <c r="CY107" s="232"/>
      <c r="CZ107" s="232"/>
      <c r="DA107" s="232"/>
      <c r="DB107" s="232"/>
      <c r="DC107" s="232"/>
      <c r="DD107" s="232"/>
      <c r="DE107" s="232"/>
      <c r="DF107" s="232"/>
      <c r="DG107" s="232"/>
      <c r="DH107" s="232"/>
      <c r="DI107" s="232"/>
      <c r="DJ107" s="232"/>
      <c r="DK107" s="232"/>
      <c r="DL107" s="232"/>
      <c r="DM107" s="232"/>
      <c r="DN107" s="232"/>
      <c r="DO107" s="232"/>
      <c r="DP107" s="232"/>
      <c r="DQ107" s="232"/>
      <c r="DR107" s="232"/>
      <c r="DS107" s="232"/>
      <c r="DT107" s="232"/>
      <c r="DU107" s="232"/>
      <c r="DV107" s="232"/>
      <c r="DW107" s="232"/>
      <c r="DX107" s="232"/>
      <c r="DY107" s="232"/>
      <c r="DZ107" s="232"/>
    </row>
    <row r="108" spans="1:131" s="212" customFormat="1" ht="26.25" customHeight="1">
      <c r="A108" s="904" t="s">
        <v>407</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408</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12" customFormat="1" ht="26.25" customHeight="1">
      <c r="A109" s="899" t="s">
        <v>409</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410</v>
      </c>
      <c r="AB109" s="880"/>
      <c r="AC109" s="880"/>
      <c r="AD109" s="880"/>
      <c r="AE109" s="881"/>
      <c r="AF109" s="879" t="s">
        <v>411</v>
      </c>
      <c r="AG109" s="880"/>
      <c r="AH109" s="880"/>
      <c r="AI109" s="880"/>
      <c r="AJ109" s="881"/>
      <c r="AK109" s="879" t="s">
        <v>294</v>
      </c>
      <c r="AL109" s="880"/>
      <c r="AM109" s="880"/>
      <c r="AN109" s="880"/>
      <c r="AO109" s="881"/>
      <c r="AP109" s="879" t="s">
        <v>412</v>
      </c>
      <c r="AQ109" s="880"/>
      <c r="AR109" s="880"/>
      <c r="AS109" s="880"/>
      <c r="AT109" s="882"/>
      <c r="AU109" s="899" t="s">
        <v>409</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410</v>
      </c>
      <c r="BR109" s="880"/>
      <c r="BS109" s="880"/>
      <c r="BT109" s="880"/>
      <c r="BU109" s="881"/>
      <c r="BV109" s="879" t="s">
        <v>411</v>
      </c>
      <c r="BW109" s="880"/>
      <c r="BX109" s="880"/>
      <c r="BY109" s="880"/>
      <c r="BZ109" s="881"/>
      <c r="CA109" s="879" t="s">
        <v>294</v>
      </c>
      <c r="CB109" s="880"/>
      <c r="CC109" s="880"/>
      <c r="CD109" s="880"/>
      <c r="CE109" s="881"/>
      <c r="CF109" s="900" t="s">
        <v>412</v>
      </c>
      <c r="CG109" s="900"/>
      <c r="CH109" s="900"/>
      <c r="CI109" s="900"/>
      <c r="CJ109" s="900"/>
      <c r="CK109" s="879" t="s">
        <v>413</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410</v>
      </c>
      <c r="DH109" s="880"/>
      <c r="DI109" s="880"/>
      <c r="DJ109" s="880"/>
      <c r="DK109" s="881"/>
      <c r="DL109" s="879" t="s">
        <v>411</v>
      </c>
      <c r="DM109" s="880"/>
      <c r="DN109" s="880"/>
      <c r="DO109" s="880"/>
      <c r="DP109" s="881"/>
      <c r="DQ109" s="879" t="s">
        <v>294</v>
      </c>
      <c r="DR109" s="880"/>
      <c r="DS109" s="880"/>
      <c r="DT109" s="880"/>
      <c r="DU109" s="881"/>
      <c r="DV109" s="879" t="s">
        <v>412</v>
      </c>
      <c r="DW109" s="880"/>
      <c r="DX109" s="880"/>
      <c r="DY109" s="880"/>
      <c r="DZ109" s="882"/>
    </row>
    <row r="110" spans="1:131" s="212" customFormat="1" ht="26.25" customHeight="1">
      <c r="A110" s="883" t="s">
        <v>414</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2465213</v>
      </c>
      <c r="AB110" s="887"/>
      <c r="AC110" s="887"/>
      <c r="AD110" s="887"/>
      <c r="AE110" s="888"/>
      <c r="AF110" s="889">
        <v>2367408</v>
      </c>
      <c r="AG110" s="887"/>
      <c r="AH110" s="887"/>
      <c r="AI110" s="887"/>
      <c r="AJ110" s="888"/>
      <c r="AK110" s="889">
        <v>2466426</v>
      </c>
      <c r="AL110" s="887"/>
      <c r="AM110" s="887"/>
      <c r="AN110" s="887"/>
      <c r="AO110" s="888"/>
      <c r="AP110" s="890">
        <v>16.7</v>
      </c>
      <c r="AQ110" s="891"/>
      <c r="AR110" s="891"/>
      <c r="AS110" s="891"/>
      <c r="AT110" s="892"/>
      <c r="AU110" s="893" t="s">
        <v>69</v>
      </c>
      <c r="AV110" s="894"/>
      <c r="AW110" s="894"/>
      <c r="AX110" s="894"/>
      <c r="AY110" s="894"/>
      <c r="AZ110" s="916" t="s">
        <v>415</v>
      </c>
      <c r="BA110" s="884"/>
      <c r="BB110" s="884"/>
      <c r="BC110" s="884"/>
      <c r="BD110" s="884"/>
      <c r="BE110" s="884"/>
      <c r="BF110" s="884"/>
      <c r="BG110" s="884"/>
      <c r="BH110" s="884"/>
      <c r="BI110" s="884"/>
      <c r="BJ110" s="884"/>
      <c r="BK110" s="884"/>
      <c r="BL110" s="884"/>
      <c r="BM110" s="884"/>
      <c r="BN110" s="884"/>
      <c r="BO110" s="884"/>
      <c r="BP110" s="885"/>
      <c r="BQ110" s="917">
        <v>28635354</v>
      </c>
      <c r="BR110" s="918"/>
      <c r="BS110" s="918"/>
      <c r="BT110" s="918"/>
      <c r="BU110" s="918"/>
      <c r="BV110" s="918">
        <v>27778035</v>
      </c>
      <c r="BW110" s="918"/>
      <c r="BX110" s="918"/>
      <c r="BY110" s="918"/>
      <c r="BZ110" s="918"/>
      <c r="CA110" s="918">
        <v>26149112</v>
      </c>
      <c r="CB110" s="918"/>
      <c r="CC110" s="918"/>
      <c r="CD110" s="918"/>
      <c r="CE110" s="918"/>
      <c r="CF110" s="931">
        <v>176.6</v>
      </c>
      <c r="CG110" s="932"/>
      <c r="CH110" s="932"/>
      <c r="CI110" s="932"/>
      <c r="CJ110" s="932"/>
      <c r="CK110" s="933" t="s">
        <v>416</v>
      </c>
      <c r="CL110" s="934"/>
      <c r="CM110" s="916" t="s">
        <v>417</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12" customFormat="1" ht="26.25" customHeight="1">
      <c r="A111" s="921" t="s">
        <v>418</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419</v>
      </c>
      <c r="BA111" s="910"/>
      <c r="BB111" s="910"/>
      <c r="BC111" s="910"/>
      <c r="BD111" s="910"/>
      <c r="BE111" s="910"/>
      <c r="BF111" s="910"/>
      <c r="BG111" s="910"/>
      <c r="BH111" s="910"/>
      <c r="BI111" s="910"/>
      <c r="BJ111" s="910"/>
      <c r="BK111" s="910"/>
      <c r="BL111" s="910"/>
      <c r="BM111" s="910"/>
      <c r="BN111" s="910"/>
      <c r="BO111" s="910"/>
      <c r="BP111" s="911"/>
      <c r="BQ111" s="912" t="s">
        <v>122</v>
      </c>
      <c r="BR111" s="913"/>
      <c r="BS111" s="913"/>
      <c r="BT111" s="913"/>
      <c r="BU111" s="913"/>
      <c r="BV111" s="913" t="s">
        <v>122</v>
      </c>
      <c r="BW111" s="913"/>
      <c r="BX111" s="913"/>
      <c r="BY111" s="913"/>
      <c r="BZ111" s="913"/>
      <c r="CA111" s="913" t="s">
        <v>122</v>
      </c>
      <c r="CB111" s="913"/>
      <c r="CC111" s="913"/>
      <c r="CD111" s="913"/>
      <c r="CE111" s="913"/>
      <c r="CF111" s="907" t="s">
        <v>122</v>
      </c>
      <c r="CG111" s="908"/>
      <c r="CH111" s="908"/>
      <c r="CI111" s="908"/>
      <c r="CJ111" s="908"/>
      <c r="CK111" s="935"/>
      <c r="CL111" s="936"/>
      <c r="CM111" s="909" t="s">
        <v>420</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12" customFormat="1" ht="26.25" customHeight="1">
      <c r="A112" s="939" t="s">
        <v>421</v>
      </c>
      <c r="B112" s="940"/>
      <c r="C112" s="910" t="s">
        <v>422</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423</v>
      </c>
      <c r="BA112" s="910"/>
      <c r="BB112" s="910"/>
      <c r="BC112" s="910"/>
      <c r="BD112" s="910"/>
      <c r="BE112" s="910"/>
      <c r="BF112" s="910"/>
      <c r="BG112" s="910"/>
      <c r="BH112" s="910"/>
      <c r="BI112" s="910"/>
      <c r="BJ112" s="910"/>
      <c r="BK112" s="910"/>
      <c r="BL112" s="910"/>
      <c r="BM112" s="910"/>
      <c r="BN112" s="910"/>
      <c r="BO112" s="910"/>
      <c r="BP112" s="911"/>
      <c r="BQ112" s="912">
        <v>274337</v>
      </c>
      <c r="BR112" s="913"/>
      <c r="BS112" s="913"/>
      <c r="BT112" s="913"/>
      <c r="BU112" s="913"/>
      <c r="BV112" s="913">
        <v>211742</v>
      </c>
      <c r="BW112" s="913"/>
      <c r="BX112" s="913"/>
      <c r="BY112" s="913"/>
      <c r="BZ112" s="913"/>
      <c r="CA112" s="913">
        <v>409292</v>
      </c>
      <c r="CB112" s="913"/>
      <c r="CC112" s="913"/>
      <c r="CD112" s="913"/>
      <c r="CE112" s="913"/>
      <c r="CF112" s="907">
        <v>2.8</v>
      </c>
      <c r="CG112" s="908"/>
      <c r="CH112" s="908"/>
      <c r="CI112" s="908"/>
      <c r="CJ112" s="908"/>
      <c r="CK112" s="935"/>
      <c r="CL112" s="936"/>
      <c r="CM112" s="909" t="s">
        <v>424</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12" customFormat="1" ht="26.25" customHeight="1">
      <c r="A113" s="941"/>
      <c r="B113" s="942"/>
      <c r="C113" s="910" t="s">
        <v>425</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78118</v>
      </c>
      <c r="AB113" s="925"/>
      <c r="AC113" s="925"/>
      <c r="AD113" s="925"/>
      <c r="AE113" s="926"/>
      <c r="AF113" s="927">
        <v>91793</v>
      </c>
      <c r="AG113" s="925"/>
      <c r="AH113" s="925"/>
      <c r="AI113" s="925"/>
      <c r="AJ113" s="926"/>
      <c r="AK113" s="927">
        <v>68995</v>
      </c>
      <c r="AL113" s="925"/>
      <c r="AM113" s="925"/>
      <c r="AN113" s="925"/>
      <c r="AO113" s="926"/>
      <c r="AP113" s="928">
        <v>0.5</v>
      </c>
      <c r="AQ113" s="929"/>
      <c r="AR113" s="929"/>
      <c r="AS113" s="929"/>
      <c r="AT113" s="930"/>
      <c r="AU113" s="895"/>
      <c r="AV113" s="896"/>
      <c r="AW113" s="896"/>
      <c r="AX113" s="896"/>
      <c r="AY113" s="896"/>
      <c r="AZ113" s="909" t="s">
        <v>426</v>
      </c>
      <c r="BA113" s="910"/>
      <c r="BB113" s="910"/>
      <c r="BC113" s="910"/>
      <c r="BD113" s="910"/>
      <c r="BE113" s="910"/>
      <c r="BF113" s="910"/>
      <c r="BG113" s="910"/>
      <c r="BH113" s="910"/>
      <c r="BI113" s="910"/>
      <c r="BJ113" s="910"/>
      <c r="BK113" s="910"/>
      <c r="BL113" s="910"/>
      <c r="BM113" s="910"/>
      <c r="BN113" s="910"/>
      <c r="BO113" s="910"/>
      <c r="BP113" s="911"/>
      <c r="BQ113" s="912">
        <v>1896804</v>
      </c>
      <c r="BR113" s="913"/>
      <c r="BS113" s="913"/>
      <c r="BT113" s="913"/>
      <c r="BU113" s="913"/>
      <c r="BV113" s="913">
        <v>1989325</v>
      </c>
      <c r="BW113" s="913"/>
      <c r="BX113" s="913"/>
      <c r="BY113" s="913"/>
      <c r="BZ113" s="913"/>
      <c r="CA113" s="913">
        <v>1945037</v>
      </c>
      <c r="CB113" s="913"/>
      <c r="CC113" s="913"/>
      <c r="CD113" s="913"/>
      <c r="CE113" s="913"/>
      <c r="CF113" s="907">
        <v>13.1</v>
      </c>
      <c r="CG113" s="908"/>
      <c r="CH113" s="908"/>
      <c r="CI113" s="908"/>
      <c r="CJ113" s="908"/>
      <c r="CK113" s="935"/>
      <c r="CL113" s="936"/>
      <c r="CM113" s="909" t="s">
        <v>427</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12" customFormat="1" ht="26.25" customHeight="1">
      <c r="A114" s="941"/>
      <c r="B114" s="942"/>
      <c r="C114" s="910" t="s">
        <v>428</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120403</v>
      </c>
      <c r="AB114" s="946"/>
      <c r="AC114" s="946"/>
      <c r="AD114" s="946"/>
      <c r="AE114" s="947"/>
      <c r="AF114" s="948">
        <v>140344</v>
      </c>
      <c r="AG114" s="946"/>
      <c r="AH114" s="946"/>
      <c r="AI114" s="946"/>
      <c r="AJ114" s="947"/>
      <c r="AK114" s="948">
        <v>140398</v>
      </c>
      <c r="AL114" s="946"/>
      <c r="AM114" s="946"/>
      <c r="AN114" s="946"/>
      <c r="AO114" s="947"/>
      <c r="AP114" s="949">
        <v>0.9</v>
      </c>
      <c r="AQ114" s="950"/>
      <c r="AR114" s="950"/>
      <c r="AS114" s="950"/>
      <c r="AT114" s="951"/>
      <c r="AU114" s="895"/>
      <c r="AV114" s="896"/>
      <c r="AW114" s="896"/>
      <c r="AX114" s="896"/>
      <c r="AY114" s="896"/>
      <c r="AZ114" s="909" t="s">
        <v>429</v>
      </c>
      <c r="BA114" s="910"/>
      <c r="BB114" s="910"/>
      <c r="BC114" s="910"/>
      <c r="BD114" s="910"/>
      <c r="BE114" s="910"/>
      <c r="BF114" s="910"/>
      <c r="BG114" s="910"/>
      <c r="BH114" s="910"/>
      <c r="BI114" s="910"/>
      <c r="BJ114" s="910"/>
      <c r="BK114" s="910"/>
      <c r="BL114" s="910"/>
      <c r="BM114" s="910"/>
      <c r="BN114" s="910"/>
      <c r="BO114" s="910"/>
      <c r="BP114" s="911"/>
      <c r="BQ114" s="912">
        <v>2742098</v>
      </c>
      <c r="BR114" s="913"/>
      <c r="BS114" s="913"/>
      <c r="BT114" s="913"/>
      <c r="BU114" s="913"/>
      <c r="BV114" s="913">
        <v>2930726</v>
      </c>
      <c r="BW114" s="913"/>
      <c r="BX114" s="913"/>
      <c r="BY114" s="913"/>
      <c r="BZ114" s="913"/>
      <c r="CA114" s="913">
        <v>3013936</v>
      </c>
      <c r="CB114" s="913"/>
      <c r="CC114" s="913"/>
      <c r="CD114" s="913"/>
      <c r="CE114" s="913"/>
      <c r="CF114" s="907">
        <v>20.399999999999999</v>
      </c>
      <c r="CG114" s="908"/>
      <c r="CH114" s="908"/>
      <c r="CI114" s="908"/>
      <c r="CJ114" s="908"/>
      <c r="CK114" s="935"/>
      <c r="CL114" s="936"/>
      <c r="CM114" s="909" t="s">
        <v>430</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12" customFormat="1" ht="26.25" customHeight="1">
      <c r="A115" s="941"/>
      <c r="B115" s="942"/>
      <c r="C115" s="910" t="s">
        <v>431</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t="s">
        <v>122</v>
      </c>
      <c r="AB115" s="925"/>
      <c r="AC115" s="925"/>
      <c r="AD115" s="925"/>
      <c r="AE115" s="926"/>
      <c r="AF115" s="927" t="s">
        <v>122</v>
      </c>
      <c r="AG115" s="925"/>
      <c r="AH115" s="925"/>
      <c r="AI115" s="925"/>
      <c r="AJ115" s="926"/>
      <c r="AK115" s="927" t="s">
        <v>122</v>
      </c>
      <c r="AL115" s="925"/>
      <c r="AM115" s="925"/>
      <c r="AN115" s="925"/>
      <c r="AO115" s="926"/>
      <c r="AP115" s="928" t="s">
        <v>122</v>
      </c>
      <c r="AQ115" s="929"/>
      <c r="AR115" s="929"/>
      <c r="AS115" s="929"/>
      <c r="AT115" s="930"/>
      <c r="AU115" s="895"/>
      <c r="AV115" s="896"/>
      <c r="AW115" s="896"/>
      <c r="AX115" s="896"/>
      <c r="AY115" s="896"/>
      <c r="AZ115" s="909" t="s">
        <v>432</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433</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12" customFormat="1" ht="26.25" customHeight="1">
      <c r="A116" s="943"/>
      <c r="B116" s="944"/>
      <c r="C116" s="952" t="s">
        <v>434</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435</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436</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12" customFormat="1" ht="26.25" customHeight="1">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437</v>
      </c>
      <c r="Z117" s="881"/>
      <c r="AA117" s="965">
        <v>2663734</v>
      </c>
      <c r="AB117" s="966"/>
      <c r="AC117" s="966"/>
      <c r="AD117" s="966"/>
      <c r="AE117" s="967"/>
      <c r="AF117" s="968">
        <v>2599545</v>
      </c>
      <c r="AG117" s="966"/>
      <c r="AH117" s="966"/>
      <c r="AI117" s="966"/>
      <c r="AJ117" s="967"/>
      <c r="AK117" s="968">
        <v>2675819</v>
      </c>
      <c r="AL117" s="966"/>
      <c r="AM117" s="966"/>
      <c r="AN117" s="966"/>
      <c r="AO117" s="967"/>
      <c r="AP117" s="969"/>
      <c r="AQ117" s="970"/>
      <c r="AR117" s="970"/>
      <c r="AS117" s="970"/>
      <c r="AT117" s="971"/>
      <c r="AU117" s="895"/>
      <c r="AV117" s="896"/>
      <c r="AW117" s="896"/>
      <c r="AX117" s="896"/>
      <c r="AY117" s="896"/>
      <c r="AZ117" s="961" t="s">
        <v>438</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439</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12" customFormat="1" ht="26.25" customHeight="1">
      <c r="A118" s="899" t="s">
        <v>413</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410</v>
      </c>
      <c r="AB118" s="880"/>
      <c r="AC118" s="880"/>
      <c r="AD118" s="880"/>
      <c r="AE118" s="881"/>
      <c r="AF118" s="879" t="s">
        <v>411</v>
      </c>
      <c r="AG118" s="880"/>
      <c r="AH118" s="880"/>
      <c r="AI118" s="880"/>
      <c r="AJ118" s="881"/>
      <c r="AK118" s="879" t="s">
        <v>294</v>
      </c>
      <c r="AL118" s="880"/>
      <c r="AM118" s="880"/>
      <c r="AN118" s="880"/>
      <c r="AO118" s="881"/>
      <c r="AP118" s="957" t="s">
        <v>412</v>
      </c>
      <c r="AQ118" s="958"/>
      <c r="AR118" s="958"/>
      <c r="AS118" s="958"/>
      <c r="AT118" s="959"/>
      <c r="AU118" s="895"/>
      <c r="AV118" s="896"/>
      <c r="AW118" s="896"/>
      <c r="AX118" s="896"/>
      <c r="AY118" s="896"/>
      <c r="AZ118" s="960" t="s">
        <v>440</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441</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12" customFormat="1" ht="26.25" customHeight="1">
      <c r="A119" s="1043" t="s">
        <v>416</v>
      </c>
      <c r="B119" s="934"/>
      <c r="C119" s="916" t="s">
        <v>417</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35" t="s">
        <v>177</v>
      </c>
      <c r="BA119" s="235"/>
      <c r="BB119" s="235"/>
      <c r="BC119" s="235"/>
      <c r="BD119" s="235"/>
      <c r="BE119" s="235"/>
      <c r="BF119" s="235"/>
      <c r="BG119" s="235"/>
      <c r="BH119" s="235"/>
      <c r="BI119" s="235"/>
      <c r="BJ119" s="235"/>
      <c r="BK119" s="235"/>
      <c r="BL119" s="235"/>
      <c r="BM119" s="235"/>
      <c r="BN119" s="235"/>
      <c r="BO119" s="964" t="s">
        <v>442</v>
      </c>
      <c r="BP119" s="992"/>
      <c r="BQ119" s="986">
        <v>33548593</v>
      </c>
      <c r="BR119" s="987"/>
      <c r="BS119" s="987"/>
      <c r="BT119" s="987"/>
      <c r="BU119" s="987"/>
      <c r="BV119" s="987">
        <v>32909828</v>
      </c>
      <c r="BW119" s="987"/>
      <c r="BX119" s="987"/>
      <c r="BY119" s="987"/>
      <c r="BZ119" s="987"/>
      <c r="CA119" s="987">
        <v>31517377</v>
      </c>
      <c r="CB119" s="987"/>
      <c r="CC119" s="987"/>
      <c r="CD119" s="987"/>
      <c r="CE119" s="987"/>
      <c r="CF119" s="988"/>
      <c r="CG119" s="989"/>
      <c r="CH119" s="989"/>
      <c r="CI119" s="989"/>
      <c r="CJ119" s="990"/>
      <c r="CK119" s="937"/>
      <c r="CL119" s="938"/>
      <c r="CM119" s="960" t="s">
        <v>443</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t="s">
        <v>122</v>
      </c>
      <c r="DH119" s="973"/>
      <c r="DI119" s="973"/>
      <c r="DJ119" s="973"/>
      <c r="DK119" s="974"/>
      <c r="DL119" s="972" t="s">
        <v>122</v>
      </c>
      <c r="DM119" s="973"/>
      <c r="DN119" s="973"/>
      <c r="DO119" s="973"/>
      <c r="DP119" s="974"/>
      <c r="DQ119" s="972" t="s">
        <v>122</v>
      </c>
      <c r="DR119" s="973"/>
      <c r="DS119" s="973"/>
      <c r="DT119" s="973"/>
      <c r="DU119" s="974"/>
      <c r="DV119" s="975" t="s">
        <v>122</v>
      </c>
      <c r="DW119" s="976"/>
      <c r="DX119" s="976"/>
      <c r="DY119" s="976"/>
      <c r="DZ119" s="977"/>
    </row>
    <row r="120" spans="1:130" s="212" customFormat="1" ht="26.25" customHeight="1">
      <c r="A120" s="1044"/>
      <c r="B120" s="936"/>
      <c r="C120" s="909" t="s">
        <v>420</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444</v>
      </c>
      <c r="AV120" s="979"/>
      <c r="AW120" s="979"/>
      <c r="AX120" s="979"/>
      <c r="AY120" s="980"/>
      <c r="AZ120" s="916" t="s">
        <v>445</v>
      </c>
      <c r="BA120" s="884"/>
      <c r="BB120" s="884"/>
      <c r="BC120" s="884"/>
      <c r="BD120" s="884"/>
      <c r="BE120" s="884"/>
      <c r="BF120" s="884"/>
      <c r="BG120" s="884"/>
      <c r="BH120" s="884"/>
      <c r="BI120" s="884"/>
      <c r="BJ120" s="884"/>
      <c r="BK120" s="884"/>
      <c r="BL120" s="884"/>
      <c r="BM120" s="884"/>
      <c r="BN120" s="884"/>
      <c r="BO120" s="884"/>
      <c r="BP120" s="885"/>
      <c r="BQ120" s="917">
        <v>7012681</v>
      </c>
      <c r="BR120" s="918"/>
      <c r="BS120" s="918"/>
      <c r="BT120" s="918"/>
      <c r="BU120" s="918"/>
      <c r="BV120" s="918">
        <v>6497559</v>
      </c>
      <c r="BW120" s="918"/>
      <c r="BX120" s="918"/>
      <c r="BY120" s="918"/>
      <c r="BZ120" s="918"/>
      <c r="CA120" s="918">
        <v>6084669</v>
      </c>
      <c r="CB120" s="918"/>
      <c r="CC120" s="918"/>
      <c r="CD120" s="918"/>
      <c r="CE120" s="918"/>
      <c r="CF120" s="931">
        <v>41.1</v>
      </c>
      <c r="CG120" s="932"/>
      <c r="CH120" s="932"/>
      <c r="CI120" s="932"/>
      <c r="CJ120" s="932"/>
      <c r="CK120" s="993" t="s">
        <v>446</v>
      </c>
      <c r="CL120" s="994"/>
      <c r="CM120" s="994"/>
      <c r="CN120" s="994"/>
      <c r="CO120" s="995"/>
      <c r="CP120" s="1001" t="s">
        <v>395</v>
      </c>
      <c r="CQ120" s="1002"/>
      <c r="CR120" s="1002"/>
      <c r="CS120" s="1002"/>
      <c r="CT120" s="1002"/>
      <c r="CU120" s="1002"/>
      <c r="CV120" s="1002"/>
      <c r="CW120" s="1002"/>
      <c r="CX120" s="1002"/>
      <c r="CY120" s="1002"/>
      <c r="CZ120" s="1002"/>
      <c r="DA120" s="1002"/>
      <c r="DB120" s="1002"/>
      <c r="DC120" s="1002"/>
      <c r="DD120" s="1002"/>
      <c r="DE120" s="1002"/>
      <c r="DF120" s="1003"/>
      <c r="DG120" s="917">
        <v>274337</v>
      </c>
      <c r="DH120" s="918"/>
      <c r="DI120" s="918"/>
      <c r="DJ120" s="918"/>
      <c r="DK120" s="918"/>
      <c r="DL120" s="918">
        <v>211742</v>
      </c>
      <c r="DM120" s="918"/>
      <c r="DN120" s="918"/>
      <c r="DO120" s="918"/>
      <c r="DP120" s="918"/>
      <c r="DQ120" s="918">
        <v>409292</v>
      </c>
      <c r="DR120" s="918"/>
      <c r="DS120" s="918"/>
      <c r="DT120" s="918"/>
      <c r="DU120" s="918"/>
      <c r="DV120" s="919">
        <v>2.8</v>
      </c>
      <c r="DW120" s="919"/>
      <c r="DX120" s="919"/>
      <c r="DY120" s="919"/>
      <c r="DZ120" s="920"/>
    </row>
    <row r="121" spans="1:130" s="212" customFormat="1" ht="26.25" customHeight="1">
      <c r="A121" s="1044"/>
      <c r="B121" s="936"/>
      <c r="C121" s="961" t="s">
        <v>447</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448</v>
      </c>
      <c r="BA121" s="910"/>
      <c r="BB121" s="910"/>
      <c r="BC121" s="910"/>
      <c r="BD121" s="910"/>
      <c r="BE121" s="910"/>
      <c r="BF121" s="910"/>
      <c r="BG121" s="910"/>
      <c r="BH121" s="910"/>
      <c r="BI121" s="910"/>
      <c r="BJ121" s="910"/>
      <c r="BK121" s="910"/>
      <c r="BL121" s="910"/>
      <c r="BM121" s="910"/>
      <c r="BN121" s="910"/>
      <c r="BO121" s="910"/>
      <c r="BP121" s="911"/>
      <c r="BQ121" s="912">
        <v>3008599</v>
      </c>
      <c r="BR121" s="913"/>
      <c r="BS121" s="913"/>
      <c r="BT121" s="913"/>
      <c r="BU121" s="913"/>
      <c r="BV121" s="913">
        <v>2663028</v>
      </c>
      <c r="BW121" s="913"/>
      <c r="BX121" s="913"/>
      <c r="BY121" s="913"/>
      <c r="BZ121" s="913"/>
      <c r="CA121" s="913">
        <v>2726083</v>
      </c>
      <c r="CB121" s="913"/>
      <c r="CC121" s="913"/>
      <c r="CD121" s="913"/>
      <c r="CE121" s="913"/>
      <c r="CF121" s="907">
        <v>18.399999999999999</v>
      </c>
      <c r="CG121" s="908"/>
      <c r="CH121" s="908"/>
      <c r="CI121" s="908"/>
      <c r="CJ121" s="908"/>
      <c r="CK121" s="996"/>
      <c r="CL121" s="997"/>
      <c r="CM121" s="997"/>
      <c r="CN121" s="997"/>
      <c r="CO121" s="998"/>
      <c r="CP121" s="1006" t="s">
        <v>390</v>
      </c>
      <c r="CQ121" s="1007"/>
      <c r="CR121" s="1007"/>
      <c r="CS121" s="1007"/>
      <c r="CT121" s="1007"/>
      <c r="CU121" s="1007"/>
      <c r="CV121" s="1007"/>
      <c r="CW121" s="1007"/>
      <c r="CX121" s="1007"/>
      <c r="CY121" s="1007"/>
      <c r="CZ121" s="1007"/>
      <c r="DA121" s="1007"/>
      <c r="DB121" s="1007"/>
      <c r="DC121" s="1007"/>
      <c r="DD121" s="1007"/>
      <c r="DE121" s="1007"/>
      <c r="DF121" s="1008"/>
      <c r="DG121" s="912" t="s">
        <v>122</v>
      </c>
      <c r="DH121" s="913"/>
      <c r="DI121" s="913"/>
      <c r="DJ121" s="913"/>
      <c r="DK121" s="913"/>
      <c r="DL121" s="913" t="s">
        <v>122</v>
      </c>
      <c r="DM121" s="913"/>
      <c r="DN121" s="913"/>
      <c r="DO121" s="913"/>
      <c r="DP121" s="913"/>
      <c r="DQ121" s="913" t="s">
        <v>122</v>
      </c>
      <c r="DR121" s="913"/>
      <c r="DS121" s="913"/>
      <c r="DT121" s="913"/>
      <c r="DU121" s="913"/>
      <c r="DV121" s="914" t="s">
        <v>122</v>
      </c>
      <c r="DW121" s="914"/>
      <c r="DX121" s="914"/>
      <c r="DY121" s="914"/>
      <c r="DZ121" s="915"/>
    </row>
    <row r="122" spans="1:130" s="212" customFormat="1" ht="26.25" customHeight="1">
      <c r="A122" s="1044"/>
      <c r="B122" s="936"/>
      <c r="C122" s="909" t="s">
        <v>430</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449</v>
      </c>
      <c r="BA122" s="952"/>
      <c r="BB122" s="952"/>
      <c r="BC122" s="952"/>
      <c r="BD122" s="952"/>
      <c r="BE122" s="952"/>
      <c r="BF122" s="952"/>
      <c r="BG122" s="952"/>
      <c r="BH122" s="952"/>
      <c r="BI122" s="952"/>
      <c r="BJ122" s="952"/>
      <c r="BK122" s="952"/>
      <c r="BL122" s="952"/>
      <c r="BM122" s="952"/>
      <c r="BN122" s="952"/>
      <c r="BO122" s="952"/>
      <c r="BP122" s="953"/>
      <c r="BQ122" s="986">
        <v>21245950</v>
      </c>
      <c r="BR122" s="987"/>
      <c r="BS122" s="987"/>
      <c r="BT122" s="987"/>
      <c r="BU122" s="987"/>
      <c r="BV122" s="987">
        <v>20453463</v>
      </c>
      <c r="BW122" s="987"/>
      <c r="BX122" s="987"/>
      <c r="BY122" s="987"/>
      <c r="BZ122" s="987"/>
      <c r="CA122" s="987">
        <v>19398313</v>
      </c>
      <c r="CB122" s="987"/>
      <c r="CC122" s="987"/>
      <c r="CD122" s="987"/>
      <c r="CE122" s="987"/>
      <c r="CF122" s="1004">
        <v>131</v>
      </c>
      <c r="CG122" s="1005"/>
      <c r="CH122" s="1005"/>
      <c r="CI122" s="1005"/>
      <c r="CJ122" s="1005"/>
      <c r="CK122" s="996"/>
      <c r="CL122" s="997"/>
      <c r="CM122" s="997"/>
      <c r="CN122" s="997"/>
      <c r="CO122" s="998"/>
      <c r="CP122" s="1006" t="s">
        <v>391</v>
      </c>
      <c r="CQ122" s="1007"/>
      <c r="CR122" s="1007"/>
      <c r="CS122" s="1007"/>
      <c r="CT122" s="1007"/>
      <c r="CU122" s="1007"/>
      <c r="CV122" s="1007"/>
      <c r="CW122" s="1007"/>
      <c r="CX122" s="1007"/>
      <c r="CY122" s="1007"/>
      <c r="CZ122" s="1007"/>
      <c r="DA122" s="1007"/>
      <c r="DB122" s="1007"/>
      <c r="DC122" s="1007"/>
      <c r="DD122" s="1007"/>
      <c r="DE122" s="1007"/>
      <c r="DF122" s="1008"/>
      <c r="DG122" s="912" t="s">
        <v>122</v>
      </c>
      <c r="DH122" s="913"/>
      <c r="DI122" s="913"/>
      <c r="DJ122" s="913"/>
      <c r="DK122" s="913"/>
      <c r="DL122" s="913" t="s">
        <v>122</v>
      </c>
      <c r="DM122" s="913"/>
      <c r="DN122" s="913"/>
      <c r="DO122" s="913"/>
      <c r="DP122" s="913"/>
      <c r="DQ122" s="913" t="s">
        <v>122</v>
      </c>
      <c r="DR122" s="913"/>
      <c r="DS122" s="913"/>
      <c r="DT122" s="913"/>
      <c r="DU122" s="913"/>
      <c r="DV122" s="914" t="s">
        <v>122</v>
      </c>
      <c r="DW122" s="914"/>
      <c r="DX122" s="914"/>
      <c r="DY122" s="914"/>
      <c r="DZ122" s="915"/>
    </row>
    <row r="123" spans="1:130" s="212" customFormat="1" ht="26.25" customHeight="1">
      <c r="A123" s="1044"/>
      <c r="B123" s="936"/>
      <c r="C123" s="909" t="s">
        <v>436</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35" t="s">
        <v>177</v>
      </c>
      <c r="BA123" s="235"/>
      <c r="BB123" s="235"/>
      <c r="BC123" s="235"/>
      <c r="BD123" s="235"/>
      <c r="BE123" s="235"/>
      <c r="BF123" s="235"/>
      <c r="BG123" s="235"/>
      <c r="BH123" s="235"/>
      <c r="BI123" s="235"/>
      <c r="BJ123" s="235"/>
      <c r="BK123" s="235"/>
      <c r="BL123" s="235"/>
      <c r="BM123" s="235"/>
      <c r="BN123" s="235"/>
      <c r="BO123" s="964" t="s">
        <v>450</v>
      </c>
      <c r="BP123" s="992"/>
      <c r="BQ123" s="1050">
        <v>31267230</v>
      </c>
      <c r="BR123" s="1051"/>
      <c r="BS123" s="1051"/>
      <c r="BT123" s="1051"/>
      <c r="BU123" s="1051"/>
      <c r="BV123" s="1051">
        <v>29614050</v>
      </c>
      <c r="BW123" s="1051"/>
      <c r="BX123" s="1051"/>
      <c r="BY123" s="1051"/>
      <c r="BZ123" s="1051"/>
      <c r="CA123" s="1051">
        <v>28209065</v>
      </c>
      <c r="CB123" s="1051"/>
      <c r="CC123" s="1051"/>
      <c r="CD123" s="1051"/>
      <c r="CE123" s="1051"/>
      <c r="CF123" s="988"/>
      <c r="CG123" s="989"/>
      <c r="CH123" s="989"/>
      <c r="CI123" s="989"/>
      <c r="CJ123" s="990"/>
      <c r="CK123" s="996"/>
      <c r="CL123" s="997"/>
      <c r="CM123" s="997"/>
      <c r="CN123" s="997"/>
      <c r="CO123" s="998"/>
      <c r="CP123" s="1006" t="s">
        <v>389</v>
      </c>
      <c r="CQ123" s="1007"/>
      <c r="CR123" s="1007"/>
      <c r="CS123" s="1007"/>
      <c r="CT123" s="1007"/>
      <c r="CU123" s="1007"/>
      <c r="CV123" s="1007"/>
      <c r="CW123" s="1007"/>
      <c r="CX123" s="1007"/>
      <c r="CY123" s="1007"/>
      <c r="CZ123" s="1007"/>
      <c r="DA123" s="1007"/>
      <c r="DB123" s="1007"/>
      <c r="DC123" s="1007"/>
      <c r="DD123" s="1007"/>
      <c r="DE123" s="1007"/>
      <c r="DF123" s="1008"/>
      <c r="DG123" s="945" t="s">
        <v>122</v>
      </c>
      <c r="DH123" s="946"/>
      <c r="DI123" s="946"/>
      <c r="DJ123" s="946"/>
      <c r="DK123" s="947"/>
      <c r="DL123" s="948" t="s">
        <v>122</v>
      </c>
      <c r="DM123" s="946"/>
      <c r="DN123" s="946"/>
      <c r="DO123" s="946"/>
      <c r="DP123" s="947"/>
      <c r="DQ123" s="948" t="s">
        <v>122</v>
      </c>
      <c r="DR123" s="946"/>
      <c r="DS123" s="946"/>
      <c r="DT123" s="946"/>
      <c r="DU123" s="947"/>
      <c r="DV123" s="949" t="s">
        <v>122</v>
      </c>
      <c r="DW123" s="950"/>
      <c r="DX123" s="950"/>
      <c r="DY123" s="950"/>
      <c r="DZ123" s="951"/>
    </row>
    <row r="124" spans="1:130" s="212" customFormat="1" ht="26.25" customHeight="1" thickBot="1">
      <c r="A124" s="1044"/>
      <c r="B124" s="936"/>
      <c r="C124" s="909" t="s">
        <v>439</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451</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16.2</v>
      </c>
      <c r="BR124" s="1014"/>
      <c r="BS124" s="1014"/>
      <c r="BT124" s="1014"/>
      <c r="BU124" s="1014"/>
      <c r="BV124" s="1014">
        <v>22.9</v>
      </c>
      <c r="BW124" s="1014"/>
      <c r="BX124" s="1014"/>
      <c r="BY124" s="1014"/>
      <c r="BZ124" s="1014"/>
      <c r="CA124" s="1014">
        <v>22.3</v>
      </c>
      <c r="CB124" s="1014"/>
      <c r="CC124" s="1014"/>
      <c r="CD124" s="1014"/>
      <c r="CE124" s="1014"/>
      <c r="CF124" s="1015"/>
      <c r="CG124" s="1016"/>
      <c r="CH124" s="1016"/>
      <c r="CI124" s="1016"/>
      <c r="CJ124" s="1017"/>
      <c r="CK124" s="999"/>
      <c r="CL124" s="999"/>
      <c r="CM124" s="999"/>
      <c r="CN124" s="999"/>
      <c r="CO124" s="1000"/>
      <c r="CP124" s="1006" t="s">
        <v>452</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12" customFormat="1" ht="26.25" customHeight="1">
      <c r="A125" s="1044"/>
      <c r="B125" s="936"/>
      <c r="C125" s="909" t="s">
        <v>441</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33"/>
      <c r="AV125" s="234"/>
      <c r="AW125" s="234"/>
      <c r="AX125" s="234"/>
      <c r="AY125" s="234"/>
      <c r="AZ125" s="234"/>
      <c r="BA125" s="234"/>
      <c r="BB125" s="234"/>
      <c r="BC125" s="234"/>
      <c r="BD125" s="234"/>
      <c r="BE125" s="234"/>
      <c r="BF125" s="234"/>
      <c r="BG125" s="234"/>
      <c r="BH125" s="234"/>
      <c r="BI125" s="234"/>
      <c r="BJ125" s="234"/>
      <c r="BK125" s="234"/>
      <c r="BL125" s="234"/>
      <c r="BM125" s="234"/>
      <c r="BN125" s="234"/>
      <c r="BO125" s="234"/>
      <c r="BP125" s="234"/>
      <c r="BQ125" s="214"/>
      <c r="BR125" s="214"/>
      <c r="BS125" s="214"/>
      <c r="BT125" s="214"/>
      <c r="BU125" s="214"/>
      <c r="BV125" s="214"/>
      <c r="BW125" s="214"/>
      <c r="BX125" s="214"/>
      <c r="BY125" s="214"/>
      <c r="BZ125" s="214"/>
      <c r="CA125" s="214"/>
      <c r="CB125" s="214"/>
      <c r="CC125" s="214"/>
      <c r="CD125" s="214"/>
      <c r="CE125" s="214"/>
      <c r="CF125" s="214"/>
      <c r="CG125" s="214"/>
      <c r="CH125" s="214"/>
      <c r="CI125" s="214"/>
      <c r="CJ125" s="236"/>
      <c r="CK125" s="1009" t="s">
        <v>453</v>
      </c>
      <c r="CL125" s="994"/>
      <c r="CM125" s="994"/>
      <c r="CN125" s="994"/>
      <c r="CO125" s="995"/>
      <c r="CP125" s="916" t="s">
        <v>454</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12" customFormat="1" ht="26.25" customHeight="1" thickBot="1">
      <c r="A126" s="1044"/>
      <c r="B126" s="936"/>
      <c r="C126" s="909" t="s">
        <v>443</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14"/>
      <c r="AV126" s="214"/>
      <c r="AW126" s="214"/>
      <c r="AX126" s="214"/>
      <c r="AY126" s="214"/>
      <c r="AZ126" s="214"/>
      <c r="BA126" s="214"/>
      <c r="BB126" s="214"/>
      <c r="BC126" s="214"/>
      <c r="BD126" s="214"/>
      <c r="BE126" s="214"/>
      <c r="BF126" s="214"/>
      <c r="BG126" s="214"/>
      <c r="BH126" s="214"/>
      <c r="BI126" s="214"/>
      <c r="BJ126" s="214"/>
      <c r="BK126" s="214"/>
      <c r="BL126" s="214"/>
      <c r="BM126" s="214"/>
      <c r="BN126" s="214"/>
      <c r="BO126" s="214"/>
      <c r="BP126" s="214"/>
      <c r="BQ126" s="214"/>
      <c r="BR126" s="214"/>
      <c r="BS126" s="214"/>
      <c r="BT126" s="214"/>
      <c r="BU126" s="214"/>
      <c r="BV126" s="214"/>
      <c r="BW126" s="214"/>
      <c r="BX126" s="214"/>
      <c r="BY126" s="214"/>
      <c r="BZ126" s="214"/>
      <c r="CA126" s="214"/>
      <c r="CB126" s="214"/>
      <c r="CC126" s="214"/>
      <c r="CD126" s="237"/>
      <c r="CE126" s="237"/>
      <c r="CF126" s="237"/>
      <c r="CG126" s="214"/>
      <c r="CH126" s="214"/>
      <c r="CI126" s="214"/>
      <c r="CJ126" s="236"/>
      <c r="CK126" s="1010"/>
      <c r="CL126" s="997"/>
      <c r="CM126" s="997"/>
      <c r="CN126" s="997"/>
      <c r="CO126" s="998"/>
      <c r="CP126" s="909" t="s">
        <v>455</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12" customFormat="1" ht="26.25" customHeight="1">
      <c r="A127" s="1045"/>
      <c r="B127" s="938"/>
      <c r="C127" s="960" t="s">
        <v>456</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t="s">
        <v>122</v>
      </c>
      <c r="AB127" s="946"/>
      <c r="AC127" s="946"/>
      <c r="AD127" s="946"/>
      <c r="AE127" s="947"/>
      <c r="AF127" s="948" t="s">
        <v>122</v>
      </c>
      <c r="AG127" s="946"/>
      <c r="AH127" s="946"/>
      <c r="AI127" s="946"/>
      <c r="AJ127" s="947"/>
      <c r="AK127" s="948" t="s">
        <v>122</v>
      </c>
      <c r="AL127" s="946"/>
      <c r="AM127" s="946"/>
      <c r="AN127" s="946"/>
      <c r="AO127" s="947"/>
      <c r="AP127" s="949" t="s">
        <v>122</v>
      </c>
      <c r="AQ127" s="950"/>
      <c r="AR127" s="950"/>
      <c r="AS127" s="950"/>
      <c r="AT127" s="951"/>
      <c r="AU127" s="214"/>
      <c r="AV127" s="214"/>
      <c r="AW127" s="214"/>
      <c r="AX127" s="1018" t="s">
        <v>457</v>
      </c>
      <c r="AY127" s="1019"/>
      <c r="AZ127" s="1019"/>
      <c r="BA127" s="1019"/>
      <c r="BB127" s="1019"/>
      <c r="BC127" s="1019"/>
      <c r="BD127" s="1019"/>
      <c r="BE127" s="1020"/>
      <c r="BF127" s="1021" t="s">
        <v>458</v>
      </c>
      <c r="BG127" s="1019"/>
      <c r="BH127" s="1019"/>
      <c r="BI127" s="1019"/>
      <c r="BJ127" s="1019"/>
      <c r="BK127" s="1019"/>
      <c r="BL127" s="1020"/>
      <c r="BM127" s="1021" t="s">
        <v>459</v>
      </c>
      <c r="BN127" s="1019"/>
      <c r="BO127" s="1019"/>
      <c r="BP127" s="1019"/>
      <c r="BQ127" s="1019"/>
      <c r="BR127" s="1019"/>
      <c r="BS127" s="1020"/>
      <c r="BT127" s="1021" t="s">
        <v>460</v>
      </c>
      <c r="BU127" s="1019"/>
      <c r="BV127" s="1019"/>
      <c r="BW127" s="1019"/>
      <c r="BX127" s="1019"/>
      <c r="BY127" s="1019"/>
      <c r="BZ127" s="1042"/>
      <c r="CA127" s="214"/>
      <c r="CB127" s="214"/>
      <c r="CC127" s="214"/>
      <c r="CD127" s="237"/>
      <c r="CE127" s="237"/>
      <c r="CF127" s="237"/>
      <c r="CG127" s="214"/>
      <c r="CH127" s="214"/>
      <c r="CI127" s="214"/>
      <c r="CJ127" s="236"/>
      <c r="CK127" s="1010"/>
      <c r="CL127" s="997"/>
      <c r="CM127" s="997"/>
      <c r="CN127" s="997"/>
      <c r="CO127" s="998"/>
      <c r="CP127" s="909" t="s">
        <v>461</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12" customFormat="1" ht="26.25" customHeight="1" thickBot="1">
      <c r="A128" s="1028" t="s">
        <v>462</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463</v>
      </c>
      <c r="X128" s="1030"/>
      <c r="Y128" s="1030"/>
      <c r="Z128" s="1031"/>
      <c r="AA128" s="1032">
        <v>533775</v>
      </c>
      <c r="AB128" s="1033"/>
      <c r="AC128" s="1033"/>
      <c r="AD128" s="1033"/>
      <c r="AE128" s="1034"/>
      <c r="AF128" s="1035">
        <v>570042</v>
      </c>
      <c r="AG128" s="1033"/>
      <c r="AH128" s="1033"/>
      <c r="AI128" s="1033"/>
      <c r="AJ128" s="1034"/>
      <c r="AK128" s="1035">
        <v>477318</v>
      </c>
      <c r="AL128" s="1033"/>
      <c r="AM128" s="1033"/>
      <c r="AN128" s="1033"/>
      <c r="AO128" s="1034"/>
      <c r="AP128" s="1036"/>
      <c r="AQ128" s="1037"/>
      <c r="AR128" s="1037"/>
      <c r="AS128" s="1037"/>
      <c r="AT128" s="1038"/>
      <c r="AU128" s="214"/>
      <c r="AV128" s="214"/>
      <c r="AW128" s="214"/>
      <c r="AX128" s="883" t="s">
        <v>464</v>
      </c>
      <c r="AY128" s="884"/>
      <c r="AZ128" s="884"/>
      <c r="BA128" s="884"/>
      <c r="BB128" s="884"/>
      <c r="BC128" s="884"/>
      <c r="BD128" s="884"/>
      <c r="BE128" s="885"/>
      <c r="BF128" s="1039" t="s">
        <v>122</v>
      </c>
      <c r="BG128" s="1040"/>
      <c r="BH128" s="1040"/>
      <c r="BI128" s="1040"/>
      <c r="BJ128" s="1040"/>
      <c r="BK128" s="1040"/>
      <c r="BL128" s="1041"/>
      <c r="BM128" s="1039">
        <v>12.68</v>
      </c>
      <c r="BN128" s="1040"/>
      <c r="BO128" s="1040"/>
      <c r="BP128" s="1040"/>
      <c r="BQ128" s="1040"/>
      <c r="BR128" s="1040"/>
      <c r="BS128" s="1041"/>
      <c r="BT128" s="1039">
        <v>20</v>
      </c>
      <c r="BU128" s="1040"/>
      <c r="BV128" s="1040"/>
      <c r="BW128" s="1040"/>
      <c r="BX128" s="1040"/>
      <c r="BY128" s="1040"/>
      <c r="BZ128" s="1063"/>
      <c r="CA128" s="237"/>
      <c r="CB128" s="237"/>
      <c r="CC128" s="237"/>
      <c r="CD128" s="237"/>
      <c r="CE128" s="237"/>
      <c r="CF128" s="237"/>
      <c r="CG128" s="214"/>
      <c r="CH128" s="214"/>
      <c r="CI128" s="214"/>
      <c r="CJ128" s="236"/>
      <c r="CK128" s="1011"/>
      <c r="CL128" s="1012"/>
      <c r="CM128" s="1012"/>
      <c r="CN128" s="1012"/>
      <c r="CO128" s="1013"/>
      <c r="CP128" s="1022" t="s">
        <v>465</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12" customFormat="1" ht="26.25" customHeight="1">
      <c r="A129" s="921" t="s">
        <v>102</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466</v>
      </c>
      <c r="X129" s="1058"/>
      <c r="Y129" s="1058"/>
      <c r="Z129" s="1059"/>
      <c r="AA129" s="945">
        <v>15716174</v>
      </c>
      <c r="AB129" s="946"/>
      <c r="AC129" s="946"/>
      <c r="AD129" s="946"/>
      <c r="AE129" s="947"/>
      <c r="AF129" s="948">
        <v>15971968</v>
      </c>
      <c r="AG129" s="946"/>
      <c r="AH129" s="946"/>
      <c r="AI129" s="946"/>
      <c r="AJ129" s="947"/>
      <c r="AK129" s="948">
        <v>16423785</v>
      </c>
      <c r="AL129" s="946"/>
      <c r="AM129" s="946"/>
      <c r="AN129" s="946"/>
      <c r="AO129" s="947"/>
      <c r="AP129" s="1060"/>
      <c r="AQ129" s="1061"/>
      <c r="AR129" s="1061"/>
      <c r="AS129" s="1061"/>
      <c r="AT129" s="1062"/>
      <c r="AU129" s="215"/>
      <c r="AV129" s="215"/>
      <c r="AW129" s="215"/>
      <c r="AX129" s="1052" t="s">
        <v>467</v>
      </c>
      <c r="AY129" s="910"/>
      <c r="AZ129" s="910"/>
      <c r="BA129" s="910"/>
      <c r="BB129" s="910"/>
      <c r="BC129" s="910"/>
      <c r="BD129" s="910"/>
      <c r="BE129" s="911"/>
      <c r="BF129" s="1053" t="s">
        <v>122</v>
      </c>
      <c r="BG129" s="1054"/>
      <c r="BH129" s="1054"/>
      <c r="BI129" s="1054"/>
      <c r="BJ129" s="1054"/>
      <c r="BK129" s="1054"/>
      <c r="BL129" s="1055"/>
      <c r="BM129" s="1053">
        <v>17.68</v>
      </c>
      <c r="BN129" s="1054"/>
      <c r="BO129" s="1054"/>
      <c r="BP129" s="1054"/>
      <c r="BQ129" s="1054"/>
      <c r="BR129" s="1054"/>
      <c r="BS129" s="1055"/>
      <c r="BT129" s="1053">
        <v>30</v>
      </c>
      <c r="BU129" s="1054"/>
      <c r="BV129" s="1054"/>
      <c r="BW129" s="1054"/>
      <c r="BX129" s="1054"/>
      <c r="BY129" s="1054"/>
      <c r="BZ129" s="1056"/>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15"/>
      <c r="DQ129" s="215"/>
      <c r="DR129" s="215"/>
      <c r="DS129" s="215"/>
      <c r="DT129" s="215"/>
      <c r="DU129" s="215"/>
      <c r="DV129" s="215"/>
      <c r="DW129" s="215"/>
      <c r="DX129" s="215"/>
      <c r="DY129" s="215"/>
      <c r="DZ129" s="215"/>
    </row>
    <row r="130" spans="1:131" s="212" customFormat="1" ht="26.25" customHeight="1">
      <c r="A130" s="921" t="s">
        <v>468</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469</v>
      </c>
      <c r="X130" s="1058"/>
      <c r="Y130" s="1058"/>
      <c r="Z130" s="1059"/>
      <c r="AA130" s="945">
        <v>1635540</v>
      </c>
      <c r="AB130" s="946"/>
      <c r="AC130" s="946"/>
      <c r="AD130" s="946"/>
      <c r="AE130" s="947"/>
      <c r="AF130" s="948">
        <v>1611856</v>
      </c>
      <c r="AG130" s="946"/>
      <c r="AH130" s="946"/>
      <c r="AI130" s="946"/>
      <c r="AJ130" s="947"/>
      <c r="AK130" s="948">
        <v>1620945</v>
      </c>
      <c r="AL130" s="946"/>
      <c r="AM130" s="946"/>
      <c r="AN130" s="946"/>
      <c r="AO130" s="947"/>
      <c r="AP130" s="1060"/>
      <c r="AQ130" s="1061"/>
      <c r="AR130" s="1061"/>
      <c r="AS130" s="1061"/>
      <c r="AT130" s="1062"/>
      <c r="AU130" s="215"/>
      <c r="AV130" s="215"/>
      <c r="AW130" s="215"/>
      <c r="AX130" s="1052" t="s">
        <v>470</v>
      </c>
      <c r="AY130" s="910"/>
      <c r="AZ130" s="910"/>
      <c r="BA130" s="910"/>
      <c r="BB130" s="910"/>
      <c r="BC130" s="910"/>
      <c r="BD130" s="910"/>
      <c r="BE130" s="911"/>
      <c r="BF130" s="1088">
        <v>3.4</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15"/>
      <c r="DQ130" s="215"/>
      <c r="DR130" s="215"/>
      <c r="DS130" s="215"/>
      <c r="DT130" s="215"/>
      <c r="DU130" s="215"/>
      <c r="DV130" s="215"/>
      <c r="DW130" s="215"/>
      <c r="DX130" s="215"/>
      <c r="DY130" s="215"/>
      <c r="DZ130" s="215"/>
    </row>
    <row r="131" spans="1:131" s="212" customFormat="1" ht="26.25" customHeight="1" thickBot="1">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471</v>
      </c>
      <c r="X131" s="1095"/>
      <c r="Y131" s="1095"/>
      <c r="Z131" s="1096"/>
      <c r="AA131" s="991">
        <v>14080634</v>
      </c>
      <c r="AB131" s="973"/>
      <c r="AC131" s="973"/>
      <c r="AD131" s="973"/>
      <c r="AE131" s="974"/>
      <c r="AF131" s="972">
        <v>14360112</v>
      </c>
      <c r="AG131" s="973"/>
      <c r="AH131" s="973"/>
      <c r="AI131" s="973"/>
      <c r="AJ131" s="974"/>
      <c r="AK131" s="972">
        <v>14802840</v>
      </c>
      <c r="AL131" s="973"/>
      <c r="AM131" s="973"/>
      <c r="AN131" s="973"/>
      <c r="AO131" s="974"/>
      <c r="AP131" s="1097"/>
      <c r="AQ131" s="1098"/>
      <c r="AR131" s="1098"/>
      <c r="AS131" s="1098"/>
      <c r="AT131" s="1099"/>
      <c r="AU131" s="215"/>
      <c r="AV131" s="215"/>
      <c r="AW131" s="215"/>
      <c r="AX131" s="1070" t="s">
        <v>472</v>
      </c>
      <c r="AY131" s="713"/>
      <c r="AZ131" s="713"/>
      <c r="BA131" s="713"/>
      <c r="BB131" s="713"/>
      <c r="BC131" s="713"/>
      <c r="BD131" s="713"/>
      <c r="BE131" s="1023"/>
      <c r="BF131" s="1071">
        <v>22.3</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15"/>
      <c r="DQ131" s="215"/>
      <c r="DR131" s="215"/>
      <c r="DS131" s="215"/>
      <c r="DT131" s="215"/>
      <c r="DU131" s="215"/>
      <c r="DV131" s="215"/>
      <c r="DW131" s="215"/>
      <c r="DX131" s="215"/>
      <c r="DY131" s="215"/>
      <c r="DZ131" s="215"/>
    </row>
    <row r="132" spans="1:131" s="212" customFormat="1" ht="26.25" customHeight="1">
      <c r="A132" s="1077" t="s">
        <v>473</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474</v>
      </c>
      <c r="W132" s="1081"/>
      <c r="X132" s="1081"/>
      <c r="Y132" s="1081"/>
      <c r="Z132" s="1082"/>
      <c r="AA132" s="1083">
        <v>3.5113404689999999</v>
      </c>
      <c r="AB132" s="1084"/>
      <c r="AC132" s="1084"/>
      <c r="AD132" s="1084"/>
      <c r="AE132" s="1085"/>
      <c r="AF132" s="1086">
        <v>2.9083826089999998</v>
      </c>
      <c r="AG132" s="1084"/>
      <c r="AH132" s="1084"/>
      <c r="AI132" s="1084"/>
      <c r="AJ132" s="1085"/>
      <c r="AK132" s="1086">
        <v>3.9016567090000001</v>
      </c>
      <c r="AL132" s="1084"/>
      <c r="AM132" s="1084"/>
      <c r="AN132" s="1084"/>
      <c r="AO132" s="1085"/>
      <c r="AP132" s="988"/>
      <c r="AQ132" s="989"/>
      <c r="AR132" s="989"/>
      <c r="AS132" s="989"/>
      <c r="AT132" s="1087"/>
      <c r="AU132" s="239"/>
      <c r="AV132" s="215"/>
      <c r="AW132" s="215"/>
      <c r="AX132" s="215"/>
      <c r="AY132" s="215"/>
      <c r="AZ132" s="215"/>
      <c r="BA132" s="215"/>
      <c r="BB132" s="215"/>
      <c r="BC132" s="215"/>
      <c r="BD132" s="215"/>
      <c r="BE132" s="215"/>
      <c r="BF132" s="215"/>
      <c r="BG132" s="215"/>
      <c r="BH132" s="215"/>
      <c r="BI132" s="215"/>
      <c r="BJ132" s="215"/>
      <c r="BK132" s="215"/>
      <c r="BL132" s="215"/>
      <c r="BM132" s="215"/>
      <c r="BN132" s="215"/>
      <c r="BO132" s="215"/>
      <c r="BP132" s="215"/>
      <c r="BQ132" s="215"/>
      <c r="BR132" s="215"/>
      <c r="BS132" s="217"/>
      <c r="BT132" s="215"/>
      <c r="BU132" s="215"/>
      <c r="BV132" s="215"/>
      <c r="BW132" s="215"/>
      <c r="BX132" s="215"/>
      <c r="BY132" s="215"/>
      <c r="BZ132" s="215"/>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5"/>
      <c r="DQ132" s="215"/>
      <c r="DR132" s="215"/>
      <c r="DS132" s="215"/>
      <c r="DT132" s="215"/>
      <c r="DU132" s="215"/>
      <c r="DV132" s="215"/>
      <c r="DW132" s="215"/>
      <c r="DX132" s="215"/>
      <c r="DY132" s="215"/>
      <c r="DZ132" s="215"/>
    </row>
    <row r="133" spans="1:131" s="212" customFormat="1" ht="26.25" customHeight="1" thickBot="1">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475</v>
      </c>
      <c r="W133" s="1064"/>
      <c r="X133" s="1064"/>
      <c r="Y133" s="1064"/>
      <c r="Z133" s="1065"/>
      <c r="AA133" s="1066">
        <v>3.8</v>
      </c>
      <c r="AB133" s="1067"/>
      <c r="AC133" s="1067"/>
      <c r="AD133" s="1067"/>
      <c r="AE133" s="1068"/>
      <c r="AF133" s="1066">
        <v>3.4</v>
      </c>
      <c r="AG133" s="1067"/>
      <c r="AH133" s="1067"/>
      <c r="AI133" s="1067"/>
      <c r="AJ133" s="1068"/>
      <c r="AK133" s="1066">
        <v>3.4</v>
      </c>
      <c r="AL133" s="1067"/>
      <c r="AM133" s="1067"/>
      <c r="AN133" s="1067"/>
      <c r="AO133" s="1068"/>
      <c r="AP133" s="1015"/>
      <c r="AQ133" s="1016"/>
      <c r="AR133" s="1016"/>
      <c r="AS133" s="1016"/>
      <c r="AT133" s="1069"/>
      <c r="AU133" s="215"/>
      <c r="AV133" s="215"/>
      <c r="AW133" s="215"/>
      <c r="AX133" s="215"/>
      <c r="AY133" s="215"/>
      <c r="AZ133" s="215"/>
      <c r="BA133" s="215"/>
      <c r="BB133" s="215"/>
      <c r="BC133" s="215"/>
      <c r="BD133" s="215"/>
      <c r="BE133" s="215"/>
      <c r="BF133" s="215"/>
      <c r="BG133" s="215"/>
      <c r="BH133" s="215"/>
      <c r="BI133" s="215"/>
      <c r="BJ133" s="215"/>
      <c r="BK133" s="215"/>
      <c r="BL133" s="215"/>
      <c r="BM133" s="215"/>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5"/>
      <c r="DQ133" s="215"/>
      <c r="DR133" s="215"/>
      <c r="DS133" s="215"/>
      <c r="DT133" s="215"/>
      <c r="DU133" s="215"/>
      <c r="DV133" s="215"/>
      <c r="DW133" s="215"/>
      <c r="DX133" s="215"/>
      <c r="DY133" s="215"/>
      <c r="DZ133" s="215"/>
    </row>
    <row r="134" spans="1:131" ht="11.25" customHeight="1">
      <c r="A134" s="240"/>
      <c r="B134" s="240"/>
      <c r="C134" s="240"/>
      <c r="D134" s="240"/>
      <c r="E134" s="240"/>
      <c r="F134" s="240"/>
      <c r="G134" s="240"/>
      <c r="H134" s="240"/>
      <c r="I134" s="240"/>
      <c r="J134" s="240"/>
      <c r="K134" s="240"/>
      <c r="L134" s="240"/>
      <c r="M134" s="240"/>
      <c r="N134" s="240"/>
      <c r="O134" s="240"/>
      <c r="P134" s="240"/>
      <c r="Q134" s="240"/>
      <c r="R134" s="240"/>
      <c r="S134" s="240"/>
      <c r="T134" s="240"/>
      <c r="U134" s="240"/>
      <c r="V134" s="240"/>
      <c r="W134" s="240"/>
      <c r="X134" s="240"/>
      <c r="Y134" s="240"/>
      <c r="Z134" s="240"/>
      <c r="AA134" s="240"/>
      <c r="AB134" s="240"/>
      <c r="AC134" s="240"/>
      <c r="AD134" s="240"/>
      <c r="AE134" s="240"/>
      <c r="AF134" s="240"/>
      <c r="AG134" s="240"/>
      <c r="AH134" s="240"/>
      <c r="AI134" s="240"/>
      <c r="AJ134" s="240"/>
      <c r="AK134" s="240"/>
      <c r="AL134" s="240"/>
      <c r="AM134" s="240"/>
      <c r="AN134" s="240"/>
      <c r="AO134" s="240"/>
      <c r="AP134" s="240"/>
      <c r="AQ134" s="240"/>
      <c r="AR134" s="240"/>
      <c r="AS134" s="240"/>
      <c r="AT134" s="240"/>
      <c r="AU134" s="215"/>
      <c r="AV134" s="215"/>
      <c r="AW134" s="215"/>
      <c r="AX134" s="215"/>
      <c r="AY134" s="215"/>
      <c r="AZ134" s="215"/>
      <c r="BA134" s="215"/>
      <c r="BB134" s="215"/>
      <c r="BC134" s="215"/>
      <c r="BD134" s="215"/>
      <c r="BE134" s="215"/>
      <c r="BF134" s="215"/>
      <c r="BG134" s="215"/>
      <c r="BH134" s="215"/>
      <c r="BI134" s="215"/>
      <c r="BJ134" s="215"/>
      <c r="BK134" s="215"/>
      <c r="BL134" s="215"/>
      <c r="BM134" s="215"/>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5"/>
      <c r="DQ134" s="215"/>
      <c r="DR134" s="215"/>
      <c r="DS134" s="215"/>
      <c r="DT134" s="215"/>
      <c r="DU134" s="215"/>
      <c r="DV134" s="215"/>
      <c r="DW134" s="215"/>
      <c r="DX134" s="215"/>
      <c r="DY134" s="215"/>
      <c r="DZ134" s="215"/>
      <c r="EA134" s="212"/>
    </row>
    <row r="135" spans="1:131" ht="14.25" hidden="1">
      <c r="AU135" s="240"/>
      <c r="AV135" s="240"/>
      <c r="AW135" s="240"/>
      <c r="AX135" s="240"/>
      <c r="AY135" s="240"/>
      <c r="AZ135" s="240"/>
      <c r="BA135" s="240"/>
      <c r="BB135" s="240"/>
      <c r="BC135" s="240"/>
      <c r="BD135" s="240"/>
      <c r="BE135" s="240"/>
      <c r="BF135" s="240"/>
      <c r="BG135" s="240"/>
      <c r="BH135" s="240"/>
      <c r="BI135" s="240"/>
      <c r="BJ135" s="240"/>
      <c r="BK135" s="240"/>
      <c r="BL135" s="240"/>
      <c r="BM135" s="240"/>
      <c r="BN135" s="240"/>
      <c r="BO135" s="240"/>
      <c r="BP135" s="240"/>
      <c r="BQ135" s="240"/>
      <c r="BR135" s="240"/>
      <c r="BS135" s="240"/>
      <c r="BT135" s="240"/>
      <c r="BU135" s="240"/>
      <c r="BV135" s="240"/>
      <c r="BW135" s="240"/>
      <c r="BX135" s="240"/>
      <c r="BY135" s="240"/>
      <c r="BZ135" s="240"/>
      <c r="CA135" s="240"/>
      <c r="CB135" s="240"/>
      <c r="CC135" s="240"/>
      <c r="CD135" s="240"/>
      <c r="CE135" s="240"/>
      <c r="CF135" s="240"/>
      <c r="CG135" s="240"/>
      <c r="CH135" s="240"/>
      <c r="CI135" s="240"/>
      <c r="CJ135" s="240"/>
      <c r="CK135" s="240"/>
      <c r="CL135" s="240"/>
      <c r="CM135" s="240"/>
      <c r="CN135" s="240"/>
      <c r="CO135" s="240"/>
      <c r="CP135" s="240"/>
      <c r="CQ135" s="240"/>
      <c r="CR135" s="240"/>
      <c r="CS135" s="240"/>
      <c r="CT135" s="240"/>
      <c r="CU135" s="240"/>
      <c r="CV135" s="240"/>
      <c r="CW135" s="240"/>
      <c r="CX135" s="240"/>
      <c r="CY135" s="240"/>
      <c r="CZ135" s="240"/>
      <c r="DA135" s="240"/>
      <c r="DB135" s="240"/>
      <c r="DC135" s="240"/>
      <c r="DD135" s="240"/>
      <c r="DE135" s="240"/>
      <c r="DF135" s="240"/>
      <c r="DG135" s="240"/>
      <c r="DH135" s="240"/>
      <c r="DI135" s="240"/>
      <c r="DJ135" s="240"/>
      <c r="DK135" s="240"/>
      <c r="DL135" s="240"/>
      <c r="DM135" s="240"/>
      <c r="DN135" s="240"/>
      <c r="DO135" s="240"/>
      <c r="DP135" s="240"/>
      <c r="DQ135" s="240"/>
      <c r="DR135" s="240"/>
      <c r="DS135" s="240"/>
      <c r="DT135" s="240"/>
      <c r="DU135" s="240"/>
      <c r="DV135" s="240"/>
      <c r="DW135" s="240"/>
      <c r="DX135" s="240"/>
      <c r="DY135" s="240"/>
      <c r="DZ135" s="240"/>
    </row>
  </sheetData>
  <sheetProtection algorithmName="SHA-512" hashValue="GCjj+OCKQY2naCTTVO8qNIaDruAU6+fMGKtbjpyXttQIsrSdOwzR3Fo6n6Tc3UBbBJbJr/NAAh8hYHTRq7dC7A==" saltValue="si9uhrXDTl67ed09FcjlE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tabSelected="1" view="pageBreakPreview" topLeftCell="A25" zoomScaleNormal="85" zoomScaleSheetLayoutView="100" workbookViewId="0">
      <selection activeCell="U37" sqref="U37:V37"/>
    </sheetView>
  </sheetViews>
  <sheetFormatPr defaultColWidth="0" defaultRowHeight="13.5" customHeight="1" zeroHeight="1"/>
  <cols>
    <col min="1" max="120" width="2.75" style="242" customWidth="1"/>
    <col min="121" max="121" width="0" style="241" hidden="1" customWidth="1"/>
    <col min="122" max="16384" width="9" style="241" hidden="1"/>
  </cols>
  <sheetData>
    <row r="1" spans="1:120">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row>
    <row r="2" spans="1:120"/>
    <row r="3" spans="1:120"/>
    <row r="4" spans="1:120"/>
    <row r="5" spans="1:120"/>
    <row r="6" spans="1:120"/>
    <row r="7" spans="1:120"/>
    <row r="8" spans="1:120"/>
    <row r="9" spans="1:120"/>
    <row r="10" spans="1:120"/>
    <row r="11" spans="1:120"/>
    <row r="12" spans="1:120"/>
    <row r="13" spans="1:120"/>
    <row r="14" spans="1:120"/>
    <row r="15" spans="1:120"/>
    <row r="16" spans="1:120">
      <c r="DP16" s="241"/>
    </row>
    <row r="17" spans="119:120">
      <c r="DP17" s="241"/>
    </row>
    <row r="18" spans="119:120"/>
    <row r="19" spans="119:120"/>
    <row r="20" spans="119:120">
      <c r="DO20" s="241"/>
      <c r="DP20" s="241"/>
    </row>
    <row r="21" spans="119:120">
      <c r="DP21" s="241"/>
    </row>
    <row r="22" spans="119:120"/>
    <row r="23" spans="119:120">
      <c r="DO23" s="241"/>
      <c r="DP23" s="241"/>
    </row>
    <row r="24" spans="119:120">
      <c r="DP24" s="241"/>
    </row>
    <row r="25" spans="119:120">
      <c r="DP25" s="241"/>
    </row>
    <row r="26" spans="119:120">
      <c r="DO26" s="241"/>
      <c r="DP26" s="241"/>
    </row>
    <row r="27" spans="119:120"/>
    <row r="28" spans="119:120">
      <c r="DO28" s="241"/>
      <c r="DP28" s="241"/>
    </row>
    <row r="29" spans="119:120">
      <c r="DP29" s="241"/>
    </row>
    <row r="30" spans="119:120"/>
    <row r="31" spans="119:120">
      <c r="DO31" s="241"/>
      <c r="DP31" s="241"/>
    </row>
    <row r="32" spans="119:120"/>
    <row r="33" spans="98:120">
      <c r="DO33" s="241"/>
      <c r="DP33" s="241"/>
    </row>
    <row r="34" spans="98:120">
      <c r="DM34" s="241"/>
    </row>
    <row r="35" spans="98:120">
      <c r="CT35" s="241"/>
      <c r="CU35" s="241"/>
      <c r="CV35" s="241"/>
      <c r="CY35" s="241"/>
      <c r="CZ35" s="241"/>
      <c r="DA35" s="241"/>
      <c r="DD35" s="241"/>
      <c r="DE35" s="241"/>
      <c r="DF35" s="241"/>
      <c r="DI35" s="241"/>
      <c r="DJ35" s="241"/>
      <c r="DK35" s="241"/>
      <c r="DM35" s="241"/>
      <c r="DN35" s="241"/>
      <c r="DO35" s="241"/>
      <c r="DP35" s="241"/>
    </row>
    <row r="36" spans="98:120"/>
    <row r="37" spans="98:120">
      <c r="CW37" s="241"/>
      <c r="DB37" s="241"/>
      <c r="DG37" s="241"/>
      <c r="DL37" s="241"/>
      <c r="DP37" s="241"/>
    </row>
    <row r="38" spans="98:120">
      <c r="CT38" s="241"/>
      <c r="CU38" s="241"/>
      <c r="CV38" s="241"/>
      <c r="CW38" s="241"/>
      <c r="CY38" s="241"/>
      <c r="CZ38" s="241"/>
      <c r="DA38" s="241"/>
      <c r="DB38" s="241"/>
      <c r="DD38" s="241"/>
      <c r="DE38" s="241"/>
      <c r="DF38" s="241"/>
      <c r="DG38" s="241"/>
      <c r="DI38" s="241"/>
      <c r="DJ38" s="241"/>
      <c r="DK38" s="241"/>
      <c r="DL38" s="241"/>
      <c r="DN38" s="241"/>
      <c r="DO38" s="241"/>
      <c r="DP38" s="241"/>
    </row>
    <row r="39" spans="98:120"/>
    <row r="40" spans="98:120"/>
    <row r="41" spans="98:120"/>
    <row r="42" spans="98:120"/>
    <row r="43" spans="98:120"/>
    <row r="44" spans="98:120"/>
    <row r="45" spans="98:120"/>
    <row r="46" spans="98:120"/>
    <row r="47" spans="98:120"/>
    <row r="48" spans="98:120"/>
    <row r="49" spans="22:120">
      <c r="DN49" s="241"/>
      <c r="DO49" s="241"/>
      <c r="DP49" s="241"/>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41"/>
      <c r="CS63" s="241"/>
      <c r="CX63" s="241"/>
      <c r="DC63" s="241"/>
      <c r="DH63" s="241"/>
    </row>
    <row r="64" spans="22:120">
      <c r="V64" s="241"/>
    </row>
    <row r="65" spans="15:120">
      <c r="X65" s="241"/>
      <c r="Z65" s="241"/>
      <c r="AA65" s="241"/>
      <c r="AB65" s="241"/>
      <c r="AC65" s="241"/>
      <c r="AD65" s="241"/>
      <c r="AE65" s="241"/>
      <c r="AF65" s="241"/>
      <c r="AG65" s="241"/>
      <c r="AH65" s="241"/>
      <c r="AI65" s="241"/>
      <c r="AJ65" s="241"/>
      <c r="AK65" s="241"/>
      <c r="AL65" s="241"/>
      <c r="AM65" s="241"/>
      <c r="AN65" s="241"/>
      <c r="AO65" s="241"/>
      <c r="AP65" s="241"/>
      <c r="AQ65" s="241"/>
      <c r="AR65" s="241"/>
      <c r="AS65" s="241"/>
      <c r="AT65" s="241"/>
      <c r="AU65" s="241"/>
      <c r="AV65" s="241"/>
      <c r="AW65" s="241"/>
      <c r="AX65" s="241"/>
      <c r="AY65" s="241"/>
      <c r="AZ65" s="241"/>
      <c r="BA65" s="241"/>
      <c r="BB65" s="241"/>
      <c r="BC65" s="241"/>
      <c r="BD65" s="241"/>
      <c r="BE65" s="241"/>
      <c r="BF65" s="241"/>
      <c r="BG65" s="241"/>
      <c r="BH65" s="241"/>
      <c r="BI65" s="241"/>
      <c r="BJ65" s="241"/>
      <c r="BK65" s="241"/>
      <c r="BL65" s="241"/>
      <c r="BM65" s="241"/>
      <c r="BN65" s="241"/>
      <c r="BO65" s="241"/>
      <c r="BP65" s="241"/>
      <c r="BQ65" s="241"/>
      <c r="BR65" s="241"/>
      <c r="BS65" s="241"/>
      <c r="BT65" s="241"/>
      <c r="BU65" s="241"/>
      <c r="BV65" s="241"/>
      <c r="BW65" s="241"/>
      <c r="BX65" s="241"/>
      <c r="BY65" s="241"/>
      <c r="BZ65" s="241"/>
      <c r="CA65" s="241"/>
      <c r="CB65" s="241"/>
      <c r="CC65" s="241"/>
      <c r="CD65" s="241"/>
      <c r="CE65" s="241"/>
      <c r="CF65" s="241"/>
      <c r="CG65" s="241"/>
      <c r="CH65" s="241"/>
      <c r="CI65" s="241"/>
      <c r="CJ65" s="241"/>
      <c r="CK65" s="241"/>
      <c r="CL65" s="241"/>
      <c r="CM65" s="241"/>
      <c r="CN65" s="241"/>
      <c r="CO65" s="241"/>
      <c r="CP65" s="241"/>
      <c r="CQ65" s="241"/>
      <c r="CR65" s="241"/>
      <c r="CU65" s="241"/>
      <c r="CZ65" s="241"/>
      <c r="DE65" s="241"/>
      <c r="DJ65" s="241"/>
    </row>
    <row r="66" spans="15:120">
      <c r="Q66" s="241"/>
      <c r="S66" s="241"/>
      <c r="U66" s="241"/>
      <c r="DM66" s="241"/>
    </row>
    <row r="67" spans="15:120">
      <c r="O67" s="241"/>
      <c r="P67" s="241"/>
      <c r="R67" s="241"/>
      <c r="T67" s="241"/>
      <c r="Y67" s="241"/>
      <c r="CT67" s="241"/>
      <c r="CV67" s="241"/>
      <c r="CW67" s="241"/>
      <c r="CY67" s="241"/>
      <c r="DA67" s="241"/>
      <c r="DB67" s="241"/>
      <c r="DD67" s="241"/>
      <c r="DF67" s="241"/>
      <c r="DG67" s="241"/>
      <c r="DI67" s="241"/>
      <c r="DK67" s="241"/>
      <c r="DL67" s="241"/>
      <c r="DN67" s="241"/>
      <c r="DO67" s="241"/>
      <c r="DP67" s="241"/>
    </row>
    <row r="68" spans="15:120"/>
    <row r="69" spans="15:120"/>
    <row r="70" spans="15:120"/>
    <row r="71" spans="15:120"/>
    <row r="72" spans="15:120">
      <c r="DP72" s="241"/>
    </row>
    <row r="73" spans="15:120">
      <c r="DP73" s="241"/>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41"/>
      <c r="CX96" s="241"/>
      <c r="DC96" s="241"/>
      <c r="DH96" s="241"/>
    </row>
    <row r="97" spans="24:120">
      <c r="CS97" s="241"/>
      <c r="CX97" s="241"/>
      <c r="DC97" s="241"/>
      <c r="DH97" s="241"/>
      <c r="DP97" s="242" t="s">
        <v>476</v>
      </c>
    </row>
    <row r="98" spans="24:120" hidden="1">
      <c r="CS98" s="241"/>
      <c r="CX98" s="241"/>
      <c r="DC98" s="241"/>
      <c r="DH98" s="241"/>
    </row>
    <row r="99" spans="24:120" hidden="1">
      <c r="CS99" s="241"/>
      <c r="CX99" s="241"/>
      <c r="DC99" s="241"/>
      <c r="DH99" s="241"/>
    </row>
    <row r="101" spans="24:120" ht="12" hidden="1" customHeight="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1"/>
      <c r="BA101" s="241"/>
      <c r="BB101" s="241"/>
      <c r="BC101" s="241"/>
      <c r="BD101" s="241"/>
      <c r="BE101" s="241"/>
      <c r="BF101" s="241"/>
      <c r="BG101" s="241"/>
      <c r="BH101" s="241"/>
      <c r="BI101" s="241"/>
      <c r="BJ101" s="241"/>
      <c r="BK101" s="241"/>
      <c r="BL101" s="241"/>
      <c r="BM101" s="241"/>
      <c r="BN101" s="241"/>
      <c r="BO101" s="241"/>
      <c r="BP101" s="241"/>
      <c r="BQ101" s="241"/>
      <c r="BR101" s="241"/>
      <c r="BS101" s="241"/>
      <c r="BT101" s="241"/>
      <c r="BU101" s="241"/>
      <c r="BV101" s="241"/>
      <c r="BW101" s="241"/>
      <c r="BX101" s="241"/>
      <c r="BY101" s="241"/>
      <c r="BZ101" s="241"/>
      <c r="CA101" s="241"/>
      <c r="CB101" s="241"/>
      <c r="CC101" s="241"/>
      <c r="CD101" s="241"/>
      <c r="CE101" s="241"/>
      <c r="CF101" s="241"/>
      <c r="CG101" s="241"/>
      <c r="CH101" s="241"/>
      <c r="CI101" s="241"/>
      <c r="CJ101" s="241"/>
      <c r="CK101" s="241"/>
      <c r="CL101" s="241"/>
      <c r="CM101" s="241"/>
      <c r="CN101" s="241"/>
      <c r="CO101" s="241"/>
      <c r="CP101" s="241"/>
      <c r="CQ101" s="241"/>
      <c r="CR101" s="241"/>
      <c r="CU101" s="241"/>
      <c r="CZ101" s="241"/>
      <c r="DE101" s="241"/>
      <c r="DJ101" s="241"/>
    </row>
    <row r="102" spans="24:120" ht="1.5" hidden="1" customHeight="1">
      <c r="CU102" s="241"/>
      <c r="CZ102" s="241"/>
      <c r="DE102" s="241"/>
      <c r="DJ102" s="241"/>
      <c r="DM102" s="241"/>
    </row>
    <row r="103" spans="24:120" hidden="1">
      <c r="CT103" s="241"/>
      <c r="CV103" s="241"/>
      <c r="CW103" s="241"/>
      <c r="CY103" s="241"/>
      <c r="DA103" s="241"/>
      <c r="DB103" s="241"/>
      <c r="DD103" s="241"/>
      <c r="DF103" s="241"/>
      <c r="DG103" s="241"/>
      <c r="DI103" s="241"/>
      <c r="DK103" s="241"/>
      <c r="DL103" s="241"/>
      <c r="DM103" s="241"/>
      <c r="DN103" s="241"/>
      <c r="DO103" s="241"/>
      <c r="DP103" s="241"/>
    </row>
    <row r="104" spans="24:120" hidden="1">
      <c r="CV104" s="241"/>
      <c r="CW104" s="241"/>
      <c r="DA104" s="241"/>
      <c r="DB104" s="241"/>
      <c r="DF104" s="241"/>
      <c r="DG104" s="241"/>
      <c r="DK104" s="241"/>
      <c r="DL104" s="241"/>
      <c r="DN104" s="241"/>
      <c r="DO104" s="241"/>
      <c r="DP104" s="241"/>
    </row>
    <row r="105" spans="24:120" ht="12.75" hidden="1" customHeight="1"/>
  </sheetData>
  <sheetProtection algorithmName="SHA-512" hashValue="fHwX9bo48fgBKMX1Gll+ThxfYPaZ6lDsjBnS/0rIgGvECDx+pHZQB3PKEuIey9px2lE5xldOoA4UICWM30w4qA==" saltValue="CdSv9+OuhnhtELGY8BmRX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tabSelected="1" topLeftCell="E1" zoomScaleNormal="100" zoomScaleSheetLayoutView="55" workbookViewId="0">
      <selection activeCell="U37" sqref="U37:V37"/>
    </sheetView>
  </sheetViews>
  <sheetFormatPr defaultColWidth="0" defaultRowHeight="13.5" customHeight="1" zeroHeight="1"/>
  <cols>
    <col min="1" max="116" width="2.625" style="242" customWidth="1"/>
    <col min="117" max="16384" width="9" style="241" hidden="1"/>
  </cols>
  <sheetData>
    <row r="1" spans="2:11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row>
    <row r="2" spans="2:116"/>
    <row r="3" spans="2:116"/>
    <row r="4" spans="2:116">
      <c r="R4" s="241"/>
      <c r="S4" s="241"/>
      <c r="T4" s="241"/>
      <c r="U4" s="241"/>
      <c r="V4" s="241"/>
      <c r="W4" s="241"/>
      <c r="X4" s="241"/>
      <c r="Y4" s="241"/>
      <c r="Z4" s="241"/>
      <c r="AA4" s="241"/>
      <c r="AB4" s="241"/>
      <c r="AC4" s="241"/>
      <c r="AD4" s="241"/>
      <c r="AE4" s="241"/>
      <c r="AF4" s="241"/>
      <c r="AG4" s="241"/>
      <c r="AH4" s="241"/>
      <c r="AI4" s="241"/>
      <c r="AJ4" s="241"/>
      <c r="AK4" s="241"/>
      <c r="AL4" s="241"/>
      <c r="AM4" s="241"/>
      <c r="AN4" s="241"/>
      <c r="AO4" s="241"/>
      <c r="AP4" s="241"/>
      <c r="AQ4" s="241"/>
      <c r="AR4" s="241"/>
      <c r="AS4" s="241"/>
      <c r="AT4" s="241"/>
      <c r="AU4" s="241"/>
      <c r="AV4" s="241"/>
      <c r="AW4" s="241"/>
      <c r="AX4" s="241"/>
      <c r="AY4" s="241"/>
      <c r="AZ4" s="241"/>
      <c r="BA4" s="241"/>
      <c r="BB4" s="241"/>
      <c r="BC4" s="241"/>
      <c r="BD4" s="241"/>
      <c r="BE4" s="241"/>
      <c r="BF4" s="241"/>
      <c r="BG4" s="241"/>
      <c r="BH4" s="241"/>
      <c r="BI4" s="241"/>
      <c r="BJ4" s="241"/>
      <c r="BK4" s="241"/>
      <c r="BL4" s="241"/>
      <c r="BM4" s="241"/>
      <c r="BN4" s="241"/>
      <c r="BO4" s="241"/>
      <c r="BP4" s="241"/>
      <c r="BQ4" s="241"/>
      <c r="BR4" s="241"/>
      <c r="BS4" s="241"/>
      <c r="BT4" s="241"/>
      <c r="BU4" s="241"/>
      <c r="BV4" s="241"/>
      <c r="BW4" s="241"/>
      <c r="BX4" s="241"/>
      <c r="BY4" s="241"/>
      <c r="BZ4" s="241"/>
      <c r="CA4" s="241"/>
      <c r="CB4" s="241"/>
      <c r="CC4" s="241"/>
      <c r="CD4" s="241"/>
      <c r="CE4" s="241"/>
      <c r="CF4" s="241"/>
      <c r="CG4" s="241"/>
      <c r="CH4" s="241"/>
      <c r="CI4" s="241"/>
      <c r="CJ4" s="241"/>
      <c r="CK4" s="241"/>
      <c r="CL4" s="241"/>
      <c r="CM4" s="241"/>
      <c r="CN4" s="241"/>
      <c r="CO4" s="241"/>
      <c r="CP4" s="241"/>
      <c r="CQ4" s="241"/>
      <c r="CR4" s="241"/>
      <c r="CS4" s="241"/>
      <c r="CT4" s="241"/>
      <c r="CU4" s="241"/>
      <c r="CV4" s="241"/>
      <c r="CW4" s="241"/>
      <c r="CX4" s="241"/>
      <c r="CY4" s="241"/>
      <c r="CZ4" s="241"/>
      <c r="DA4" s="241"/>
      <c r="DB4" s="241"/>
      <c r="DC4" s="241"/>
      <c r="DD4" s="241"/>
      <c r="DE4" s="241"/>
      <c r="DF4" s="241"/>
      <c r="DG4" s="241"/>
      <c r="DH4" s="241"/>
      <c r="DI4" s="241"/>
      <c r="DJ4" s="241"/>
      <c r="DK4" s="241"/>
      <c r="DL4" s="241"/>
    </row>
    <row r="5" spans="2:116">
      <c r="R5" s="241"/>
      <c r="S5" s="241"/>
      <c r="T5" s="241"/>
      <c r="U5" s="241"/>
      <c r="V5" s="241"/>
      <c r="W5" s="241"/>
      <c r="X5" s="241"/>
      <c r="Y5" s="241"/>
      <c r="Z5" s="241"/>
      <c r="AA5" s="241"/>
      <c r="AB5" s="241"/>
      <c r="AC5" s="241"/>
      <c r="AD5" s="241"/>
      <c r="AE5" s="241"/>
      <c r="AF5" s="241"/>
      <c r="AG5" s="241"/>
      <c r="AH5" s="241"/>
      <c r="AI5" s="241"/>
      <c r="AJ5" s="241"/>
      <c r="AK5" s="241"/>
      <c r="AL5" s="241"/>
      <c r="AM5" s="241"/>
      <c r="AN5" s="241"/>
      <c r="AO5" s="241"/>
      <c r="AP5" s="241"/>
      <c r="AQ5" s="241"/>
      <c r="AR5" s="241"/>
      <c r="AS5" s="241"/>
      <c r="AT5" s="241"/>
      <c r="AU5" s="241"/>
      <c r="AV5" s="241"/>
      <c r="AW5" s="241"/>
      <c r="AX5" s="241"/>
      <c r="AY5" s="241"/>
      <c r="AZ5" s="241"/>
      <c r="BA5" s="241"/>
      <c r="BB5" s="241"/>
      <c r="BC5" s="241"/>
      <c r="BD5" s="241"/>
      <c r="BE5" s="241"/>
      <c r="BF5" s="241"/>
      <c r="BG5" s="241"/>
      <c r="BH5" s="241"/>
      <c r="BI5" s="241"/>
      <c r="BJ5" s="241"/>
      <c r="BK5" s="241"/>
      <c r="BL5" s="241"/>
      <c r="BM5" s="241"/>
      <c r="BN5" s="241"/>
      <c r="BO5" s="241"/>
      <c r="BP5" s="241"/>
      <c r="BQ5" s="241"/>
      <c r="BR5" s="241"/>
      <c r="BS5" s="241"/>
      <c r="BT5" s="241"/>
      <c r="BU5" s="241"/>
      <c r="BV5" s="241"/>
      <c r="BW5" s="241"/>
      <c r="BX5" s="241"/>
      <c r="BY5" s="241"/>
      <c r="BZ5" s="241"/>
      <c r="CA5" s="241"/>
      <c r="CB5" s="241"/>
      <c r="CC5" s="241"/>
      <c r="CD5" s="241"/>
      <c r="CE5" s="241"/>
      <c r="CF5" s="241"/>
      <c r="CG5" s="241"/>
      <c r="CH5" s="241"/>
      <c r="CI5" s="241"/>
      <c r="CJ5" s="241"/>
      <c r="CK5" s="241"/>
      <c r="CL5" s="241"/>
      <c r="CM5" s="241"/>
      <c r="CN5" s="241"/>
      <c r="CO5" s="241"/>
      <c r="CP5" s="241"/>
      <c r="CQ5" s="241"/>
      <c r="CR5" s="241"/>
      <c r="CS5" s="241"/>
      <c r="CT5" s="241"/>
      <c r="CU5" s="241"/>
      <c r="CV5" s="241"/>
      <c r="CW5" s="241"/>
      <c r="CX5" s="241"/>
      <c r="CY5" s="241"/>
      <c r="CZ5" s="241"/>
      <c r="DA5" s="241"/>
      <c r="DB5" s="241"/>
      <c r="DC5" s="241"/>
      <c r="DD5" s="241"/>
      <c r="DE5" s="241"/>
      <c r="DF5" s="241"/>
      <c r="DG5" s="241"/>
      <c r="DH5" s="241"/>
      <c r="DI5" s="241"/>
      <c r="DJ5" s="241"/>
      <c r="DK5" s="241"/>
      <c r="DL5" s="241"/>
    </row>
    <row r="6" spans="2:116"/>
    <row r="7" spans="2:116"/>
    <row r="8" spans="2:116"/>
    <row r="9" spans="2:116"/>
    <row r="10" spans="2:116"/>
    <row r="11" spans="2:116"/>
    <row r="12" spans="2:116"/>
    <row r="13" spans="2:116"/>
    <row r="14" spans="2:116"/>
    <row r="15" spans="2:116"/>
    <row r="16" spans="2:116"/>
    <row r="17" spans="9:116"/>
    <row r="18" spans="9:116">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c r="AI18" s="241"/>
      <c r="AJ18" s="241"/>
      <c r="AK18" s="241"/>
      <c r="AL18" s="241"/>
      <c r="AM18" s="241"/>
      <c r="AN18" s="241"/>
      <c r="AO18" s="241"/>
      <c r="AP18" s="241"/>
      <c r="AQ18" s="241"/>
      <c r="AR18" s="241"/>
      <c r="AS18" s="241"/>
      <c r="AT18" s="241"/>
      <c r="AU18" s="241"/>
      <c r="AV18" s="241"/>
      <c r="AW18" s="241"/>
      <c r="AX18" s="241"/>
      <c r="AY18" s="241"/>
      <c r="AZ18" s="241"/>
      <c r="BA18" s="241"/>
      <c r="BB18" s="241"/>
      <c r="BC18" s="241"/>
      <c r="BD18" s="241"/>
      <c r="BE18" s="241"/>
      <c r="BF18" s="241"/>
      <c r="BG18" s="241"/>
      <c r="BH18" s="241"/>
      <c r="BI18" s="241"/>
      <c r="BJ18" s="241"/>
      <c r="BK18" s="241"/>
      <c r="BL18" s="241"/>
      <c r="BM18" s="241"/>
      <c r="BN18" s="241"/>
      <c r="BO18" s="241"/>
      <c r="BP18" s="241"/>
      <c r="BQ18" s="241"/>
      <c r="BR18" s="241"/>
      <c r="BS18" s="241"/>
      <c r="BT18" s="241"/>
      <c r="BU18" s="241"/>
      <c r="BV18" s="241"/>
      <c r="BW18" s="241"/>
      <c r="BX18" s="241"/>
      <c r="BY18" s="241"/>
      <c r="BZ18" s="241"/>
      <c r="CA18" s="241"/>
      <c r="CB18" s="241"/>
      <c r="CC18" s="241"/>
      <c r="CD18" s="241"/>
      <c r="CE18" s="241"/>
      <c r="CF18" s="241"/>
      <c r="CG18" s="241"/>
      <c r="CH18" s="241"/>
      <c r="CI18" s="241"/>
      <c r="CJ18" s="241"/>
      <c r="CK18" s="241"/>
      <c r="CL18" s="241"/>
      <c r="CM18" s="241"/>
      <c r="CN18" s="241"/>
      <c r="CO18" s="241"/>
      <c r="CP18" s="241"/>
      <c r="CQ18" s="241"/>
      <c r="CR18" s="241"/>
      <c r="CS18" s="241"/>
      <c r="CT18" s="241"/>
      <c r="CU18" s="241"/>
      <c r="CV18" s="241"/>
      <c r="CW18" s="241"/>
      <c r="CX18" s="241"/>
      <c r="CY18" s="241"/>
      <c r="CZ18" s="241"/>
      <c r="DA18" s="241"/>
      <c r="DB18" s="241"/>
      <c r="DC18" s="241"/>
      <c r="DD18" s="241"/>
      <c r="DE18" s="241"/>
      <c r="DF18" s="241"/>
      <c r="DG18" s="241"/>
      <c r="DH18" s="241"/>
      <c r="DI18" s="241"/>
      <c r="DJ18" s="241"/>
      <c r="DK18" s="241"/>
      <c r="DL18" s="241"/>
    </row>
    <row r="19" spans="9:116"/>
    <row r="20" spans="9:116"/>
    <row r="21" spans="9:116">
      <c r="DL21" s="241"/>
    </row>
    <row r="22" spans="9:116">
      <c r="DI22" s="241"/>
      <c r="DJ22" s="241"/>
      <c r="DK22" s="241"/>
      <c r="DL22" s="241"/>
    </row>
    <row r="23" spans="9:116">
      <c r="CY23" s="241"/>
      <c r="CZ23" s="241"/>
      <c r="DA23" s="241"/>
      <c r="DB23" s="241"/>
      <c r="DC23" s="241"/>
      <c r="DD23" s="241"/>
      <c r="DE23" s="241"/>
      <c r="DF23" s="241"/>
      <c r="DG23" s="241"/>
      <c r="DH23" s="241"/>
      <c r="DI23" s="241"/>
      <c r="DJ23" s="241"/>
      <c r="DK23" s="241"/>
      <c r="DL23" s="241"/>
    </row>
    <row r="24" spans="9:116"/>
    <row r="25" spans="9:116"/>
    <row r="26" spans="9:116"/>
    <row r="27" spans="9:116"/>
    <row r="28" spans="9:116"/>
    <row r="29" spans="9:116"/>
    <row r="30" spans="9:116"/>
    <row r="31" spans="9:116"/>
    <row r="32" spans="9:116"/>
    <row r="33" spans="15:116"/>
    <row r="34" spans="15:116"/>
    <row r="35" spans="15:116">
      <c r="CZ35" s="241"/>
      <c r="DA35" s="241"/>
      <c r="DB35" s="241"/>
      <c r="DC35" s="241"/>
      <c r="DD35" s="241"/>
      <c r="DE35" s="241"/>
      <c r="DF35" s="241"/>
      <c r="DG35" s="241"/>
      <c r="DH35" s="241"/>
      <c r="DI35" s="241"/>
      <c r="DJ35" s="241"/>
      <c r="DK35" s="241"/>
      <c r="DL35" s="241"/>
    </row>
    <row r="36" spans="15:116"/>
    <row r="37" spans="15:116">
      <c r="DL37" s="241"/>
    </row>
    <row r="38" spans="15:116">
      <c r="DI38" s="241"/>
      <c r="DJ38" s="241"/>
      <c r="DK38" s="241"/>
      <c r="DL38" s="241"/>
    </row>
    <row r="39" spans="15:116"/>
    <row r="40" spans="15:116"/>
    <row r="41" spans="15:116"/>
    <row r="42" spans="15:116"/>
    <row r="43" spans="15:116">
      <c r="O43" s="241"/>
      <c r="P43" s="241"/>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E43" s="241"/>
      <c r="DF43" s="241"/>
      <c r="DG43" s="241"/>
      <c r="DH43" s="241"/>
      <c r="DI43" s="241"/>
      <c r="DJ43" s="241"/>
      <c r="DK43" s="241"/>
      <c r="DL43" s="241"/>
    </row>
    <row r="44" spans="15:116">
      <c r="DL44" s="241"/>
    </row>
    <row r="45" spans="15:116"/>
    <row r="46" spans="15:116">
      <c r="DA46" s="241"/>
      <c r="DB46" s="241"/>
      <c r="DC46" s="241"/>
      <c r="DD46" s="241"/>
      <c r="DE46" s="241"/>
      <c r="DF46" s="241"/>
      <c r="DG46" s="241"/>
      <c r="DH46" s="241"/>
      <c r="DI46" s="241"/>
      <c r="DJ46" s="241"/>
      <c r="DK46" s="241"/>
      <c r="DL46" s="241"/>
    </row>
    <row r="47" spans="15:116"/>
    <row r="48" spans="15:116"/>
    <row r="49" spans="104:116"/>
    <row r="50" spans="104:116">
      <c r="CZ50" s="241"/>
      <c r="DA50" s="241"/>
      <c r="DB50" s="241"/>
      <c r="DC50" s="241"/>
      <c r="DD50" s="241"/>
      <c r="DE50" s="241"/>
      <c r="DF50" s="241"/>
      <c r="DG50" s="241"/>
      <c r="DH50" s="241"/>
      <c r="DI50" s="241"/>
      <c r="DJ50" s="241"/>
      <c r="DK50" s="241"/>
      <c r="DL50" s="241"/>
    </row>
    <row r="51" spans="104:116"/>
    <row r="52" spans="104:116"/>
    <row r="53" spans="104:116">
      <c r="DL53" s="241"/>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41"/>
      <c r="DD67" s="241"/>
      <c r="DE67" s="241"/>
      <c r="DF67" s="241"/>
      <c r="DG67" s="241"/>
      <c r="DH67" s="241"/>
      <c r="DI67" s="241"/>
      <c r="DJ67" s="241"/>
      <c r="DK67" s="241"/>
      <c r="DL67" s="241"/>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7E0/rS1J4Kp2yJb80k0ziWGmGXrESYPJZCezj5UfG9uJq2HdwQoruE8IwAJVAulltT0o9U63PqTiDNUEzoFBQQ==" saltValue="bR59iY3cmrzpPuLw+BSQ7Q=="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tabSelected="1" view="pageBreakPreview" topLeftCell="A37" workbookViewId="0">
      <selection activeCell="U37" sqref="U37:V37"/>
    </sheetView>
  </sheetViews>
  <sheetFormatPr defaultColWidth="0" defaultRowHeight="13.5" customHeight="1" zeroHeight="1"/>
  <cols>
    <col min="1" max="36" width="2.5" style="243" customWidth="1"/>
    <col min="37" max="44" width="17" style="243" customWidth="1"/>
    <col min="45" max="45" width="6.125" style="249" customWidth="1"/>
    <col min="46" max="46" width="3" style="247" customWidth="1"/>
    <col min="47" max="47" width="19.125" style="243" hidden="1" customWidth="1"/>
    <col min="48" max="52" width="12.625" style="243" hidden="1" customWidth="1"/>
    <col min="53" max="16384" width="8.625" style="243" hidden="1"/>
  </cols>
  <sheetData>
    <row r="1" spans="1:46">
      <c r="AS1" s="243"/>
      <c r="AT1" s="243"/>
    </row>
    <row r="2" spans="1:46">
      <c r="AS2" s="243"/>
      <c r="AT2" s="243"/>
    </row>
    <row r="3" spans="1:46">
      <c r="AS3" s="243"/>
      <c r="AT3" s="243"/>
    </row>
    <row r="4" spans="1:46">
      <c r="AS4" s="243"/>
      <c r="AT4" s="243"/>
    </row>
    <row r="5" spans="1:46" ht="17.25">
      <c r="A5" s="244" t="s">
        <v>477</v>
      </c>
      <c r="B5" s="245"/>
      <c r="C5" s="245"/>
      <c r="D5" s="245"/>
      <c r="E5" s="245"/>
      <c r="F5" s="245"/>
      <c r="G5" s="245"/>
      <c r="H5" s="245"/>
      <c r="I5" s="245"/>
      <c r="J5" s="245"/>
      <c r="K5" s="245"/>
      <c r="L5" s="245"/>
      <c r="M5" s="245"/>
      <c r="N5" s="245"/>
      <c r="O5" s="245"/>
      <c r="P5" s="245"/>
      <c r="Q5" s="245"/>
      <c r="R5" s="245"/>
      <c r="S5" s="245"/>
      <c r="T5" s="245"/>
      <c r="U5" s="245"/>
      <c r="V5" s="245"/>
      <c r="W5" s="245"/>
      <c r="X5" s="245"/>
      <c r="Y5" s="245"/>
      <c r="Z5" s="245"/>
      <c r="AA5" s="245"/>
      <c r="AB5" s="245"/>
      <c r="AC5" s="245"/>
      <c r="AD5" s="245"/>
      <c r="AE5" s="245"/>
      <c r="AF5" s="245"/>
      <c r="AG5" s="245"/>
      <c r="AH5" s="245"/>
      <c r="AI5" s="245"/>
      <c r="AJ5" s="245"/>
      <c r="AK5" s="245"/>
      <c r="AL5" s="245"/>
      <c r="AM5" s="245"/>
      <c r="AN5" s="245"/>
      <c r="AO5" s="245"/>
      <c r="AP5" s="245"/>
      <c r="AQ5" s="245"/>
      <c r="AR5" s="245"/>
      <c r="AS5" s="246"/>
    </row>
    <row r="6" spans="1:46">
      <c r="A6" s="247"/>
      <c r="AK6" s="248" t="s">
        <v>478</v>
      </c>
      <c r="AL6" s="248"/>
      <c r="AM6" s="248"/>
      <c r="AN6" s="248"/>
    </row>
    <row r="7" spans="1:46" ht="13.5" customHeight="1">
      <c r="A7" s="247"/>
      <c r="AK7" s="250"/>
      <c r="AL7" s="251"/>
      <c r="AM7" s="251"/>
      <c r="AN7" s="252"/>
      <c r="AO7" s="1101" t="s">
        <v>479</v>
      </c>
      <c r="AP7" s="253"/>
      <c r="AQ7" s="254" t="s">
        <v>480</v>
      </c>
      <c r="AR7" s="255"/>
    </row>
    <row r="8" spans="1:46">
      <c r="A8" s="247"/>
      <c r="AK8" s="256"/>
      <c r="AL8" s="257"/>
      <c r="AM8" s="257"/>
      <c r="AN8" s="258"/>
      <c r="AO8" s="1102"/>
      <c r="AP8" s="259" t="s">
        <v>481</v>
      </c>
      <c r="AQ8" s="260" t="s">
        <v>482</v>
      </c>
      <c r="AR8" s="261" t="s">
        <v>483</v>
      </c>
    </row>
    <row r="9" spans="1:46">
      <c r="A9" s="247"/>
      <c r="AK9" s="1103" t="s">
        <v>484</v>
      </c>
      <c r="AL9" s="1104"/>
      <c r="AM9" s="1104"/>
      <c r="AN9" s="1105"/>
      <c r="AO9" s="262">
        <v>6683494</v>
      </c>
      <c r="AP9" s="262">
        <v>97430</v>
      </c>
      <c r="AQ9" s="263">
        <v>72348</v>
      </c>
      <c r="AR9" s="264">
        <v>34.700000000000003</v>
      </c>
    </row>
    <row r="10" spans="1:46" ht="13.5" customHeight="1">
      <c r="A10" s="247"/>
      <c r="AK10" s="1103" t="s">
        <v>485</v>
      </c>
      <c r="AL10" s="1104"/>
      <c r="AM10" s="1104"/>
      <c r="AN10" s="1105"/>
      <c r="AO10" s="265">
        <v>86579</v>
      </c>
      <c r="AP10" s="265">
        <v>1262</v>
      </c>
      <c r="AQ10" s="266">
        <v>6364</v>
      </c>
      <c r="AR10" s="267">
        <v>-80.2</v>
      </c>
    </row>
    <row r="11" spans="1:46" ht="13.5" customHeight="1">
      <c r="A11" s="247"/>
      <c r="AK11" s="1103" t="s">
        <v>486</v>
      </c>
      <c r="AL11" s="1104"/>
      <c r="AM11" s="1104"/>
      <c r="AN11" s="1105"/>
      <c r="AO11" s="265">
        <v>27579</v>
      </c>
      <c r="AP11" s="265">
        <v>402</v>
      </c>
      <c r="AQ11" s="266">
        <v>1262</v>
      </c>
      <c r="AR11" s="267">
        <v>-68.099999999999994</v>
      </c>
    </row>
    <row r="12" spans="1:46" ht="13.5" customHeight="1">
      <c r="A12" s="247"/>
      <c r="AK12" s="1103" t="s">
        <v>487</v>
      </c>
      <c r="AL12" s="1104"/>
      <c r="AM12" s="1104"/>
      <c r="AN12" s="1105"/>
      <c r="AO12" s="265" t="s">
        <v>488</v>
      </c>
      <c r="AP12" s="265" t="s">
        <v>488</v>
      </c>
      <c r="AQ12" s="266">
        <v>10</v>
      </c>
      <c r="AR12" s="267" t="s">
        <v>488</v>
      </c>
    </row>
    <row r="13" spans="1:46" ht="13.5" customHeight="1">
      <c r="A13" s="247"/>
      <c r="AK13" s="1103" t="s">
        <v>489</v>
      </c>
      <c r="AL13" s="1104"/>
      <c r="AM13" s="1104"/>
      <c r="AN13" s="1105"/>
      <c r="AO13" s="265">
        <v>280303</v>
      </c>
      <c r="AP13" s="265">
        <v>4086</v>
      </c>
      <c r="AQ13" s="266">
        <v>3257</v>
      </c>
      <c r="AR13" s="267">
        <v>25.5</v>
      </c>
    </row>
    <row r="14" spans="1:46" ht="13.5" customHeight="1">
      <c r="A14" s="247"/>
      <c r="AK14" s="1103" t="s">
        <v>490</v>
      </c>
      <c r="AL14" s="1104"/>
      <c r="AM14" s="1104"/>
      <c r="AN14" s="1105"/>
      <c r="AO14" s="265">
        <v>35718</v>
      </c>
      <c r="AP14" s="265">
        <v>521</v>
      </c>
      <c r="AQ14" s="266">
        <v>1617</v>
      </c>
      <c r="AR14" s="267">
        <v>-67.8</v>
      </c>
    </row>
    <row r="15" spans="1:46" ht="13.5" customHeight="1">
      <c r="A15" s="247"/>
      <c r="AK15" s="1106" t="s">
        <v>491</v>
      </c>
      <c r="AL15" s="1107"/>
      <c r="AM15" s="1107"/>
      <c r="AN15" s="1108"/>
      <c r="AO15" s="265">
        <v>-269711</v>
      </c>
      <c r="AP15" s="265">
        <v>-3932</v>
      </c>
      <c r="AQ15" s="266">
        <v>-3947</v>
      </c>
      <c r="AR15" s="267">
        <v>-0.4</v>
      </c>
    </row>
    <row r="16" spans="1:46">
      <c r="A16" s="247"/>
      <c r="AK16" s="1106" t="s">
        <v>177</v>
      </c>
      <c r="AL16" s="1107"/>
      <c r="AM16" s="1107"/>
      <c r="AN16" s="1108"/>
      <c r="AO16" s="265">
        <v>6843962</v>
      </c>
      <c r="AP16" s="265">
        <v>99769</v>
      </c>
      <c r="AQ16" s="266">
        <v>80912</v>
      </c>
      <c r="AR16" s="267">
        <v>23.3</v>
      </c>
    </row>
    <row r="17" spans="1:46">
      <c r="A17" s="247"/>
    </row>
    <row r="18" spans="1:46">
      <c r="A18" s="247"/>
      <c r="AQ18" s="268"/>
      <c r="AR18" s="268"/>
    </row>
    <row r="19" spans="1:46">
      <c r="A19" s="247"/>
      <c r="AK19" s="243" t="s">
        <v>492</v>
      </c>
    </row>
    <row r="20" spans="1:46">
      <c r="A20" s="247"/>
      <c r="AK20" s="269"/>
      <c r="AL20" s="270"/>
      <c r="AM20" s="270"/>
      <c r="AN20" s="271"/>
      <c r="AO20" s="272" t="s">
        <v>493</v>
      </c>
      <c r="AP20" s="273" t="s">
        <v>494</v>
      </c>
      <c r="AQ20" s="274" t="s">
        <v>495</v>
      </c>
      <c r="AR20" s="275"/>
    </row>
    <row r="21" spans="1:46" s="248" customFormat="1">
      <c r="A21" s="276"/>
      <c r="AK21" s="1109" t="s">
        <v>496</v>
      </c>
      <c r="AL21" s="1110"/>
      <c r="AM21" s="1110"/>
      <c r="AN21" s="1111"/>
      <c r="AO21" s="277">
        <v>8.2200000000000006</v>
      </c>
      <c r="AP21" s="278">
        <v>6.71</v>
      </c>
      <c r="AQ21" s="279">
        <v>1.51</v>
      </c>
      <c r="AS21" s="280"/>
      <c r="AT21" s="276"/>
    </row>
    <row r="22" spans="1:46" s="248" customFormat="1">
      <c r="A22" s="276"/>
      <c r="AK22" s="1109" t="s">
        <v>497</v>
      </c>
      <c r="AL22" s="1110"/>
      <c r="AM22" s="1110"/>
      <c r="AN22" s="1111"/>
      <c r="AO22" s="281">
        <v>98.5</v>
      </c>
      <c r="AP22" s="282">
        <v>98.3</v>
      </c>
      <c r="AQ22" s="283">
        <v>0.2</v>
      </c>
      <c r="AR22" s="268"/>
      <c r="AS22" s="280"/>
      <c r="AT22" s="276"/>
    </row>
    <row r="23" spans="1:46" s="248" customFormat="1">
      <c r="A23" s="276"/>
      <c r="AP23" s="268"/>
      <c r="AQ23" s="268"/>
      <c r="AR23" s="268"/>
      <c r="AS23" s="280"/>
      <c r="AT23" s="276"/>
    </row>
    <row r="24" spans="1:46" s="248" customFormat="1">
      <c r="A24" s="276"/>
      <c r="AP24" s="268"/>
      <c r="AQ24" s="268"/>
      <c r="AR24" s="268"/>
      <c r="AS24" s="280"/>
      <c r="AT24" s="276"/>
    </row>
    <row r="25" spans="1:46" s="248" customFormat="1">
      <c r="A25" s="284"/>
      <c r="B25" s="285"/>
      <c r="C25" s="285"/>
      <c r="D25" s="285"/>
      <c r="E25" s="285"/>
      <c r="F25" s="285"/>
      <c r="G25" s="285"/>
      <c r="H25" s="285"/>
      <c r="I25" s="285"/>
      <c r="J25" s="285"/>
      <c r="K25" s="285"/>
      <c r="L25" s="285"/>
      <c r="M25" s="285"/>
      <c r="N25" s="285"/>
      <c r="O25" s="285"/>
      <c r="P25" s="285"/>
      <c r="Q25" s="285"/>
      <c r="R25" s="285"/>
      <c r="S25" s="285"/>
      <c r="T25" s="285"/>
      <c r="U25" s="285"/>
      <c r="V25" s="285"/>
      <c r="W25" s="285"/>
      <c r="X25" s="285"/>
      <c r="Y25" s="285"/>
      <c r="Z25" s="285"/>
      <c r="AA25" s="285"/>
      <c r="AB25" s="285"/>
      <c r="AC25" s="285"/>
      <c r="AD25" s="285"/>
      <c r="AE25" s="285"/>
      <c r="AF25" s="285"/>
      <c r="AG25" s="285"/>
      <c r="AH25" s="285"/>
      <c r="AI25" s="285"/>
      <c r="AJ25" s="285"/>
      <c r="AK25" s="285"/>
      <c r="AL25" s="285"/>
      <c r="AM25" s="285"/>
      <c r="AN25" s="285"/>
      <c r="AO25" s="285"/>
      <c r="AP25" s="286"/>
      <c r="AQ25" s="286"/>
      <c r="AR25" s="286"/>
      <c r="AS25" s="287"/>
      <c r="AT25" s="276"/>
    </row>
    <row r="26" spans="1:46" s="248" customFormat="1">
      <c r="A26" s="1100" t="s">
        <v>498</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c r="A27" s="288"/>
      <c r="AS27" s="243"/>
      <c r="AT27" s="243"/>
    </row>
    <row r="28" spans="1:46" ht="17.25">
      <c r="A28" s="244" t="s">
        <v>499</v>
      </c>
      <c r="B28" s="245"/>
      <c r="C28" s="245"/>
      <c r="D28" s="245"/>
      <c r="E28" s="245"/>
      <c r="F28" s="245"/>
      <c r="G28" s="245"/>
      <c r="H28" s="245"/>
      <c r="I28" s="245"/>
      <c r="J28" s="245"/>
      <c r="K28" s="245"/>
      <c r="L28" s="245"/>
      <c r="M28" s="245"/>
      <c r="N28" s="245"/>
      <c r="O28" s="245"/>
      <c r="P28" s="245"/>
      <c r="Q28" s="245"/>
      <c r="R28" s="245"/>
      <c r="S28" s="245"/>
      <c r="T28" s="245"/>
      <c r="U28" s="245"/>
      <c r="V28" s="245"/>
      <c r="W28" s="245"/>
      <c r="X28" s="245"/>
      <c r="Y28" s="245"/>
      <c r="Z28" s="245"/>
      <c r="AA28" s="245"/>
      <c r="AB28" s="245"/>
      <c r="AC28" s="245"/>
      <c r="AD28" s="245"/>
      <c r="AE28" s="245"/>
      <c r="AF28" s="245"/>
      <c r="AG28" s="245"/>
      <c r="AH28" s="245"/>
      <c r="AI28" s="245"/>
      <c r="AJ28" s="245"/>
      <c r="AK28" s="245"/>
      <c r="AL28" s="245"/>
      <c r="AM28" s="245"/>
      <c r="AN28" s="245"/>
      <c r="AO28" s="245"/>
      <c r="AP28" s="245"/>
      <c r="AQ28" s="245"/>
      <c r="AR28" s="245"/>
      <c r="AS28" s="289"/>
    </row>
    <row r="29" spans="1:46">
      <c r="A29" s="247"/>
      <c r="AK29" s="248" t="s">
        <v>500</v>
      </c>
      <c r="AL29" s="248"/>
      <c r="AM29" s="248"/>
      <c r="AN29" s="248"/>
      <c r="AS29" s="290"/>
    </row>
    <row r="30" spans="1:46" ht="13.5" customHeight="1">
      <c r="A30" s="247"/>
      <c r="AK30" s="250"/>
      <c r="AL30" s="251"/>
      <c r="AM30" s="251"/>
      <c r="AN30" s="252"/>
      <c r="AO30" s="1101" t="s">
        <v>479</v>
      </c>
      <c r="AP30" s="253"/>
      <c r="AQ30" s="254" t="s">
        <v>480</v>
      </c>
      <c r="AR30" s="255"/>
    </row>
    <row r="31" spans="1:46">
      <c r="A31" s="247"/>
      <c r="AK31" s="256"/>
      <c r="AL31" s="257"/>
      <c r="AM31" s="257"/>
      <c r="AN31" s="258"/>
      <c r="AO31" s="1102"/>
      <c r="AP31" s="259" t="s">
        <v>481</v>
      </c>
      <c r="AQ31" s="260" t="s">
        <v>482</v>
      </c>
      <c r="AR31" s="261" t="s">
        <v>483</v>
      </c>
    </row>
    <row r="32" spans="1:46" ht="27" customHeight="1">
      <c r="A32" s="247"/>
      <c r="AK32" s="1117" t="s">
        <v>501</v>
      </c>
      <c r="AL32" s="1118"/>
      <c r="AM32" s="1118"/>
      <c r="AN32" s="1119"/>
      <c r="AO32" s="291">
        <v>2466426</v>
      </c>
      <c r="AP32" s="291">
        <v>35955</v>
      </c>
      <c r="AQ32" s="292">
        <v>34344</v>
      </c>
      <c r="AR32" s="293">
        <v>4.7</v>
      </c>
    </row>
    <row r="33" spans="1:46" ht="13.5" customHeight="1">
      <c r="A33" s="247"/>
      <c r="AK33" s="1117" t="s">
        <v>502</v>
      </c>
      <c r="AL33" s="1118"/>
      <c r="AM33" s="1118"/>
      <c r="AN33" s="1119"/>
      <c r="AO33" s="291" t="s">
        <v>488</v>
      </c>
      <c r="AP33" s="291" t="s">
        <v>488</v>
      </c>
      <c r="AQ33" s="292" t="s">
        <v>488</v>
      </c>
      <c r="AR33" s="293" t="s">
        <v>488</v>
      </c>
    </row>
    <row r="34" spans="1:46" ht="27" customHeight="1">
      <c r="A34" s="247"/>
      <c r="AK34" s="1117" t="s">
        <v>503</v>
      </c>
      <c r="AL34" s="1118"/>
      <c r="AM34" s="1118"/>
      <c r="AN34" s="1119"/>
      <c r="AO34" s="291" t="s">
        <v>488</v>
      </c>
      <c r="AP34" s="291" t="s">
        <v>488</v>
      </c>
      <c r="AQ34" s="292">
        <v>3</v>
      </c>
      <c r="AR34" s="293" t="s">
        <v>488</v>
      </c>
    </row>
    <row r="35" spans="1:46" ht="27" customHeight="1">
      <c r="A35" s="247"/>
      <c r="AK35" s="1117" t="s">
        <v>504</v>
      </c>
      <c r="AL35" s="1118"/>
      <c r="AM35" s="1118"/>
      <c r="AN35" s="1119"/>
      <c r="AO35" s="291">
        <v>68995</v>
      </c>
      <c r="AP35" s="291">
        <v>1006</v>
      </c>
      <c r="AQ35" s="292">
        <v>7806</v>
      </c>
      <c r="AR35" s="293">
        <v>-87.1</v>
      </c>
    </row>
    <row r="36" spans="1:46" ht="27" customHeight="1">
      <c r="A36" s="247"/>
      <c r="AK36" s="1117" t="s">
        <v>505</v>
      </c>
      <c r="AL36" s="1118"/>
      <c r="AM36" s="1118"/>
      <c r="AN36" s="1119"/>
      <c r="AO36" s="291">
        <v>140398</v>
      </c>
      <c r="AP36" s="291">
        <v>2047</v>
      </c>
      <c r="AQ36" s="292">
        <v>1690</v>
      </c>
      <c r="AR36" s="293">
        <v>21.1</v>
      </c>
    </row>
    <row r="37" spans="1:46" ht="13.5" customHeight="1">
      <c r="A37" s="247"/>
      <c r="AK37" s="1117" t="s">
        <v>506</v>
      </c>
      <c r="AL37" s="1118"/>
      <c r="AM37" s="1118"/>
      <c r="AN37" s="1119"/>
      <c r="AO37" s="291" t="s">
        <v>488</v>
      </c>
      <c r="AP37" s="291" t="s">
        <v>488</v>
      </c>
      <c r="AQ37" s="292">
        <v>666</v>
      </c>
      <c r="AR37" s="293" t="s">
        <v>488</v>
      </c>
    </row>
    <row r="38" spans="1:46" ht="27" customHeight="1">
      <c r="A38" s="247"/>
      <c r="AK38" s="1120" t="s">
        <v>507</v>
      </c>
      <c r="AL38" s="1121"/>
      <c r="AM38" s="1121"/>
      <c r="AN38" s="1122"/>
      <c r="AO38" s="294" t="s">
        <v>488</v>
      </c>
      <c r="AP38" s="294" t="s">
        <v>488</v>
      </c>
      <c r="AQ38" s="295">
        <v>3</v>
      </c>
      <c r="AR38" s="283" t="s">
        <v>488</v>
      </c>
      <c r="AS38" s="290"/>
    </row>
    <row r="39" spans="1:46">
      <c r="A39" s="247"/>
      <c r="AK39" s="1120" t="s">
        <v>508</v>
      </c>
      <c r="AL39" s="1121"/>
      <c r="AM39" s="1121"/>
      <c r="AN39" s="1122"/>
      <c r="AO39" s="291">
        <v>-477318</v>
      </c>
      <c r="AP39" s="291">
        <v>-6958</v>
      </c>
      <c r="AQ39" s="292">
        <v>-5822</v>
      </c>
      <c r="AR39" s="293">
        <v>19.5</v>
      </c>
      <c r="AS39" s="290"/>
    </row>
    <row r="40" spans="1:46" ht="27" customHeight="1">
      <c r="A40" s="247"/>
      <c r="AK40" s="1117" t="s">
        <v>509</v>
      </c>
      <c r="AL40" s="1118"/>
      <c r="AM40" s="1118"/>
      <c r="AN40" s="1119"/>
      <c r="AO40" s="291">
        <v>-1620945</v>
      </c>
      <c r="AP40" s="291">
        <v>-23630</v>
      </c>
      <c r="AQ40" s="292">
        <v>-26710</v>
      </c>
      <c r="AR40" s="293">
        <v>-11.5</v>
      </c>
      <c r="AS40" s="290"/>
    </row>
    <row r="41" spans="1:46">
      <c r="A41" s="247"/>
      <c r="AK41" s="1123" t="s">
        <v>287</v>
      </c>
      <c r="AL41" s="1124"/>
      <c r="AM41" s="1124"/>
      <c r="AN41" s="1125"/>
      <c r="AO41" s="291">
        <v>577556</v>
      </c>
      <c r="AP41" s="291">
        <v>8419</v>
      </c>
      <c r="AQ41" s="292">
        <v>11979</v>
      </c>
      <c r="AR41" s="293">
        <v>-29.7</v>
      </c>
      <c r="AS41" s="290"/>
    </row>
    <row r="42" spans="1:46">
      <c r="A42" s="247"/>
      <c r="AK42" s="296"/>
      <c r="AQ42" s="268"/>
      <c r="AR42" s="268"/>
      <c r="AS42" s="290"/>
    </row>
    <row r="43" spans="1:46">
      <c r="A43" s="247"/>
      <c r="AP43" s="297"/>
      <c r="AQ43" s="268"/>
      <c r="AS43" s="290"/>
    </row>
    <row r="44" spans="1:46">
      <c r="A44" s="247"/>
      <c r="AQ44" s="268"/>
    </row>
    <row r="45" spans="1:46">
      <c r="A45" s="245"/>
      <c r="B45" s="245"/>
      <c r="C45" s="245"/>
      <c r="D45" s="245"/>
      <c r="E45" s="245"/>
      <c r="F45" s="245"/>
      <c r="G45" s="245"/>
      <c r="H45" s="245"/>
      <c r="I45" s="245"/>
      <c r="J45" s="245"/>
      <c r="K45" s="245"/>
      <c r="L45" s="245"/>
      <c r="M45" s="245"/>
      <c r="N45" s="245"/>
      <c r="O45" s="245"/>
      <c r="P45" s="245"/>
      <c r="Q45" s="245"/>
      <c r="R45" s="245"/>
      <c r="S45" s="245"/>
      <c r="T45" s="245"/>
      <c r="U45" s="245"/>
      <c r="V45" s="245"/>
      <c r="W45" s="245"/>
      <c r="X45" s="245"/>
      <c r="Y45" s="245"/>
      <c r="Z45" s="245"/>
      <c r="AA45" s="245"/>
      <c r="AB45" s="245"/>
      <c r="AC45" s="245"/>
      <c r="AD45" s="245"/>
      <c r="AE45" s="245"/>
      <c r="AF45" s="245"/>
      <c r="AG45" s="245"/>
      <c r="AH45" s="245"/>
      <c r="AI45" s="245"/>
      <c r="AJ45" s="245"/>
      <c r="AK45" s="245"/>
      <c r="AL45" s="245"/>
      <c r="AM45" s="245"/>
      <c r="AN45" s="245"/>
      <c r="AO45" s="245"/>
      <c r="AP45" s="245"/>
      <c r="AQ45" s="298"/>
      <c r="AR45" s="245"/>
      <c r="AS45" s="245"/>
      <c r="AT45" s="243"/>
    </row>
    <row r="46" spans="1:46">
      <c r="A46" s="299"/>
      <c r="B46" s="299"/>
      <c r="C46" s="299"/>
      <c r="D46" s="299"/>
      <c r="E46" s="299"/>
      <c r="F46" s="299"/>
      <c r="G46" s="299"/>
      <c r="H46" s="299"/>
      <c r="I46" s="299"/>
      <c r="J46" s="299"/>
      <c r="K46" s="299"/>
      <c r="L46" s="299"/>
      <c r="M46" s="299"/>
      <c r="N46" s="299"/>
      <c r="O46" s="299"/>
      <c r="P46" s="299"/>
      <c r="Q46" s="299"/>
      <c r="R46" s="299"/>
      <c r="S46" s="299"/>
      <c r="T46" s="299"/>
      <c r="U46" s="299"/>
      <c r="V46" s="299"/>
      <c r="W46" s="299"/>
      <c r="X46" s="299"/>
      <c r="Y46" s="299"/>
      <c r="Z46" s="299"/>
      <c r="AA46" s="299"/>
      <c r="AB46" s="299"/>
      <c r="AC46" s="299"/>
      <c r="AD46" s="299"/>
      <c r="AE46" s="299"/>
      <c r="AF46" s="299"/>
      <c r="AG46" s="299"/>
      <c r="AH46" s="299"/>
      <c r="AI46" s="299"/>
      <c r="AJ46" s="299"/>
      <c r="AK46" s="299"/>
      <c r="AL46" s="299"/>
      <c r="AM46" s="299"/>
      <c r="AN46" s="299"/>
      <c r="AO46" s="299"/>
      <c r="AP46" s="299"/>
      <c r="AQ46" s="299"/>
      <c r="AR46" s="299"/>
      <c r="AS46" s="299"/>
      <c r="AT46" s="243"/>
    </row>
    <row r="47" spans="1:46" ht="17.25" customHeight="1">
      <c r="A47" s="300" t="s">
        <v>510</v>
      </c>
    </row>
    <row r="48" spans="1:46">
      <c r="A48" s="247"/>
      <c r="AK48" s="301" t="s">
        <v>511</v>
      </c>
      <c r="AL48" s="301"/>
      <c r="AM48" s="301"/>
      <c r="AN48" s="301"/>
      <c r="AO48" s="301"/>
      <c r="AP48" s="301"/>
      <c r="AQ48" s="302"/>
      <c r="AR48" s="301"/>
    </row>
    <row r="49" spans="1:44" ht="13.5" customHeight="1">
      <c r="A49" s="247"/>
      <c r="AK49" s="303"/>
      <c r="AL49" s="304"/>
      <c r="AM49" s="1112" t="s">
        <v>479</v>
      </c>
      <c r="AN49" s="1114" t="s">
        <v>512</v>
      </c>
      <c r="AO49" s="1115"/>
      <c r="AP49" s="1115"/>
      <c r="AQ49" s="1115"/>
      <c r="AR49" s="1116"/>
    </row>
    <row r="50" spans="1:44">
      <c r="A50" s="247"/>
      <c r="AK50" s="305"/>
      <c r="AL50" s="306"/>
      <c r="AM50" s="1113"/>
      <c r="AN50" s="307" t="s">
        <v>513</v>
      </c>
      <c r="AO50" s="308" t="s">
        <v>514</v>
      </c>
      <c r="AP50" s="309" t="s">
        <v>515</v>
      </c>
      <c r="AQ50" s="310" t="s">
        <v>516</v>
      </c>
      <c r="AR50" s="311" t="s">
        <v>517</v>
      </c>
    </row>
    <row r="51" spans="1:44">
      <c r="A51" s="247"/>
      <c r="AK51" s="303" t="s">
        <v>518</v>
      </c>
      <c r="AL51" s="304"/>
      <c r="AM51" s="312">
        <v>4415297</v>
      </c>
      <c r="AN51" s="313">
        <v>62719</v>
      </c>
      <c r="AO51" s="314">
        <v>253.4</v>
      </c>
      <c r="AP51" s="315">
        <v>70329</v>
      </c>
      <c r="AQ51" s="316">
        <v>0.2</v>
      </c>
      <c r="AR51" s="317">
        <v>253.2</v>
      </c>
    </row>
    <row r="52" spans="1:44">
      <c r="A52" s="247"/>
      <c r="AK52" s="318"/>
      <c r="AL52" s="319" t="s">
        <v>519</v>
      </c>
      <c r="AM52" s="320">
        <v>3597558</v>
      </c>
      <c r="AN52" s="321">
        <v>51103</v>
      </c>
      <c r="AO52" s="322">
        <v>401.4</v>
      </c>
      <c r="AP52" s="323">
        <v>39403</v>
      </c>
      <c r="AQ52" s="324">
        <v>9.1</v>
      </c>
      <c r="AR52" s="325">
        <v>392.3</v>
      </c>
    </row>
    <row r="53" spans="1:44">
      <c r="A53" s="247"/>
      <c r="AK53" s="303" t="s">
        <v>520</v>
      </c>
      <c r="AL53" s="304"/>
      <c r="AM53" s="312">
        <v>1651784</v>
      </c>
      <c r="AN53" s="313">
        <v>23613</v>
      </c>
      <c r="AO53" s="314">
        <v>-62.4</v>
      </c>
      <c r="AP53" s="315">
        <v>45945</v>
      </c>
      <c r="AQ53" s="316">
        <v>-34.700000000000003</v>
      </c>
      <c r="AR53" s="317">
        <v>-27.7</v>
      </c>
    </row>
    <row r="54" spans="1:44">
      <c r="A54" s="247"/>
      <c r="AK54" s="318"/>
      <c r="AL54" s="319" t="s">
        <v>519</v>
      </c>
      <c r="AM54" s="320">
        <v>1127201</v>
      </c>
      <c r="AN54" s="321">
        <v>16114</v>
      </c>
      <c r="AO54" s="322">
        <v>-68.5</v>
      </c>
      <c r="AP54" s="323">
        <v>25180</v>
      </c>
      <c r="AQ54" s="324">
        <v>-36.1</v>
      </c>
      <c r="AR54" s="325">
        <v>-32.4</v>
      </c>
    </row>
    <row r="55" spans="1:44">
      <c r="A55" s="247"/>
      <c r="AK55" s="303" t="s">
        <v>521</v>
      </c>
      <c r="AL55" s="304"/>
      <c r="AM55" s="312">
        <v>7298500</v>
      </c>
      <c r="AN55" s="313">
        <v>105061</v>
      </c>
      <c r="AO55" s="314">
        <v>344.9</v>
      </c>
      <c r="AP55" s="315">
        <v>44475</v>
      </c>
      <c r="AQ55" s="316">
        <v>-3.2</v>
      </c>
      <c r="AR55" s="317">
        <v>348.1</v>
      </c>
    </row>
    <row r="56" spans="1:44">
      <c r="A56" s="247"/>
      <c r="AK56" s="318"/>
      <c r="AL56" s="319" t="s">
        <v>519</v>
      </c>
      <c r="AM56" s="320">
        <v>6872164</v>
      </c>
      <c r="AN56" s="321">
        <v>98924</v>
      </c>
      <c r="AO56" s="322">
        <v>513.9</v>
      </c>
      <c r="AP56" s="323">
        <v>24780</v>
      </c>
      <c r="AQ56" s="324">
        <v>-1.6</v>
      </c>
      <c r="AR56" s="325">
        <v>515.5</v>
      </c>
    </row>
    <row r="57" spans="1:44">
      <c r="A57" s="247"/>
      <c r="AK57" s="303" t="s">
        <v>522</v>
      </c>
      <c r="AL57" s="304"/>
      <c r="AM57" s="312">
        <v>2617988</v>
      </c>
      <c r="AN57" s="313">
        <v>37822</v>
      </c>
      <c r="AO57" s="314">
        <v>-64</v>
      </c>
      <c r="AP57" s="315">
        <v>45982</v>
      </c>
      <c r="AQ57" s="316">
        <v>3.4</v>
      </c>
      <c r="AR57" s="317">
        <v>-67.400000000000006</v>
      </c>
    </row>
    <row r="58" spans="1:44">
      <c r="A58" s="247"/>
      <c r="AK58" s="318"/>
      <c r="AL58" s="319" t="s">
        <v>519</v>
      </c>
      <c r="AM58" s="320">
        <v>1927373</v>
      </c>
      <c r="AN58" s="321">
        <v>27845</v>
      </c>
      <c r="AO58" s="322">
        <v>-71.900000000000006</v>
      </c>
      <c r="AP58" s="323">
        <v>25583</v>
      </c>
      <c r="AQ58" s="324">
        <v>3.2</v>
      </c>
      <c r="AR58" s="325">
        <v>-75.099999999999994</v>
      </c>
    </row>
    <row r="59" spans="1:44">
      <c r="A59" s="247"/>
      <c r="AK59" s="303" t="s">
        <v>523</v>
      </c>
      <c r="AL59" s="304"/>
      <c r="AM59" s="312">
        <v>1477601</v>
      </c>
      <c r="AN59" s="313">
        <v>21540</v>
      </c>
      <c r="AO59" s="314">
        <v>-43</v>
      </c>
      <c r="AP59" s="315">
        <v>50538</v>
      </c>
      <c r="AQ59" s="316">
        <v>9.9</v>
      </c>
      <c r="AR59" s="317">
        <v>-52.9</v>
      </c>
    </row>
    <row r="60" spans="1:44">
      <c r="A60" s="247"/>
      <c r="AK60" s="318"/>
      <c r="AL60" s="319" t="s">
        <v>519</v>
      </c>
      <c r="AM60" s="320">
        <v>687085</v>
      </c>
      <c r="AN60" s="321">
        <v>10016</v>
      </c>
      <c r="AO60" s="322">
        <v>-64</v>
      </c>
      <c r="AP60" s="323">
        <v>29053</v>
      </c>
      <c r="AQ60" s="324">
        <v>13.6</v>
      </c>
      <c r="AR60" s="325">
        <v>-77.599999999999994</v>
      </c>
    </row>
    <row r="61" spans="1:44">
      <c r="A61" s="247"/>
      <c r="AK61" s="303" t="s">
        <v>524</v>
      </c>
      <c r="AL61" s="326"/>
      <c r="AM61" s="312">
        <v>3492234</v>
      </c>
      <c r="AN61" s="313">
        <v>50151</v>
      </c>
      <c r="AO61" s="314">
        <v>85.8</v>
      </c>
      <c r="AP61" s="315">
        <v>51454</v>
      </c>
      <c r="AQ61" s="327">
        <v>-4.9000000000000004</v>
      </c>
      <c r="AR61" s="317">
        <v>90.7</v>
      </c>
    </row>
    <row r="62" spans="1:44">
      <c r="A62" s="247"/>
      <c r="AK62" s="318"/>
      <c r="AL62" s="319" t="s">
        <v>519</v>
      </c>
      <c r="AM62" s="320">
        <v>2842276</v>
      </c>
      <c r="AN62" s="321">
        <v>40800</v>
      </c>
      <c r="AO62" s="322">
        <v>142.19999999999999</v>
      </c>
      <c r="AP62" s="323">
        <v>28800</v>
      </c>
      <c r="AQ62" s="324">
        <v>-2.4</v>
      </c>
      <c r="AR62" s="325">
        <v>144.6</v>
      </c>
    </row>
    <row r="63" spans="1:44">
      <c r="A63" s="247"/>
    </row>
    <row r="64" spans="1:44">
      <c r="A64" s="247"/>
    </row>
    <row r="65" spans="1:46">
      <c r="A65" s="247"/>
    </row>
    <row r="66" spans="1:46">
      <c r="A66" s="328"/>
      <c r="B66" s="299"/>
      <c r="C66" s="299"/>
      <c r="D66" s="299"/>
      <c r="E66" s="299"/>
      <c r="F66" s="299"/>
      <c r="G66" s="299"/>
      <c r="H66" s="299"/>
      <c r="I66" s="299"/>
      <c r="J66" s="299"/>
      <c r="K66" s="299"/>
      <c r="L66" s="299"/>
      <c r="M66" s="299"/>
      <c r="N66" s="299"/>
      <c r="O66" s="299"/>
      <c r="P66" s="299"/>
      <c r="Q66" s="299"/>
      <c r="R66" s="299"/>
      <c r="S66" s="299"/>
      <c r="T66" s="299"/>
      <c r="U66" s="299"/>
      <c r="V66" s="299"/>
      <c r="W66" s="299"/>
      <c r="X66" s="299"/>
      <c r="Y66" s="299"/>
      <c r="Z66" s="299"/>
      <c r="AA66" s="299"/>
      <c r="AB66" s="299"/>
      <c r="AC66" s="299"/>
      <c r="AD66" s="299"/>
      <c r="AE66" s="299"/>
      <c r="AF66" s="299"/>
      <c r="AG66" s="299"/>
      <c r="AH66" s="299"/>
      <c r="AI66" s="299"/>
      <c r="AJ66" s="299"/>
      <c r="AK66" s="299"/>
      <c r="AL66" s="299"/>
      <c r="AM66" s="299"/>
      <c r="AN66" s="299"/>
      <c r="AO66" s="299"/>
      <c r="AP66" s="299"/>
      <c r="AQ66" s="299"/>
      <c r="AR66" s="299"/>
      <c r="AS66" s="329"/>
    </row>
    <row r="67" spans="1:46" ht="13.5" hidden="1" customHeight="1">
      <c r="AS67" s="243"/>
      <c r="AT67" s="243"/>
    </row>
    <row r="70" spans="1:46" hidden="1"/>
    <row r="71" spans="1:46" hidden="1"/>
    <row r="72" spans="1:46" hidden="1"/>
    <row r="73" spans="1:46" hidden="1"/>
  </sheetData>
  <sheetProtection algorithmName="SHA-512" hashValue="xDbSeuUTfY1kMXzK6t9q/w4rJTZICcr7DFIX0KbY2+pXx6i8AksJEyr3x16LrURMI3DJVn0buuwZsOVpBg7WNg==" saltValue="o2TdjFpu0LdzbMWaYTQm9g=="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tabSelected="1" topLeftCell="A76" zoomScale="70" zoomScaleNormal="70" zoomScaleSheetLayoutView="55" workbookViewId="0">
      <selection activeCell="U37" sqref="U37:V37"/>
    </sheetView>
  </sheetViews>
  <sheetFormatPr defaultColWidth="0" defaultRowHeight="13.5" customHeight="1" zeroHeight="1"/>
  <cols>
    <col min="1" max="125" width="2.5" style="242" customWidth="1"/>
    <col min="126" max="16384" width="9" style="241" hidden="1"/>
  </cols>
  <sheetData>
    <row r="1" spans="2:125"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2:125">
      <c r="B2" s="241"/>
      <c r="DG2" s="241"/>
    </row>
    <row r="3" spans="2:125">
      <c r="C3" s="241"/>
      <c r="D3" s="241"/>
      <c r="E3" s="241"/>
      <c r="F3" s="241"/>
      <c r="G3" s="241"/>
      <c r="H3" s="241"/>
      <c r="I3" s="241"/>
      <c r="J3" s="241"/>
      <c r="K3" s="241"/>
      <c r="L3" s="241"/>
      <c r="M3" s="241"/>
      <c r="N3" s="241"/>
      <c r="O3" s="241"/>
      <c r="P3" s="241"/>
      <c r="Q3" s="241"/>
      <c r="R3" s="241"/>
      <c r="S3" s="241"/>
      <c r="T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H3" s="241"/>
      <c r="DI3" s="241"/>
      <c r="DJ3" s="241"/>
      <c r="DK3" s="241"/>
      <c r="DL3" s="241"/>
      <c r="DM3" s="241"/>
      <c r="DN3" s="241"/>
      <c r="DO3" s="241"/>
      <c r="DP3" s="241"/>
      <c r="DQ3" s="241"/>
      <c r="DR3" s="241"/>
      <c r="DS3" s="241"/>
      <c r="DT3" s="241"/>
      <c r="DU3" s="241"/>
    </row>
    <row r="4" spans="2:125"/>
    <row r="5" spans="2:125"/>
    <row r="6" spans="2:125"/>
    <row r="7" spans="2:125"/>
    <row r="8" spans="2:125"/>
    <row r="9" spans="2:125">
      <c r="DU9" s="241"/>
    </row>
    <row r="10" spans="2:125"/>
    <row r="11" spans="2:125"/>
    <row r="12" spans="2:125"/>
    <row r="13" spans="2:125"/>
    <row r="14" spans="2:125"/>
    <row r="15" spans="2:125"/>
    <row r="16" spans="2:125"/>
    <row r="17" spans="125:125">
      <c r="DU17" s="241"/>
    </row>
    <row r="18" spans="125:125"/>
    <row r="19" spans="125:125"/>
    <row r="20" spans="125:125">
      <c r="DU20" s="241"/>
    </row>
    <row r="21" spans="125:125">
      <c r="DU21" s="241"/>
    </row>
    <row r="22" spans="125:125"/>
    <row r="23" spans="125:125"/>
    <row r="24" spans="125:125"/>
    <row r="25" spans="125:125"/>
    <row r="26" spans="125:125"/>
    <row r="27" spans="125:125"/>
    <row r="28" spans="125:125">
      <c r="DU28" s="241"/>
    </row>
    <row r="29" spans="125:125"/>
    <row r="30" spans="125:125"/>
    <row r="31" spans="125:125"/>
    <row r="32" spans="125:125"/>
    <row r="33" spans="2:125">
      <c r="B33" s="241"/>
      <c r="G33" s="241"/>
      <c r="I33" s="241"/>
    </row>
    <row r="34" spans="2:125">
      <c r="C34" s="241"/>
      <c r="P34" s="241"/>
      <c r="DE34" s="241"/>
      <c r="DH34" s="241"/>
    </row>
    <row r="35" spans="2:125">
      <c r="D35" s="241"/>
      <c r="E35" s="241"/>
      <c r="DG35" s="241"/>
      <c r="DJ35" s="241"/>
      <c r="DP35" s="241"/>
      <c r="DQ35" s="241"/>
      <c r="DR35" s="241"/>
      <c r="DS35" s="241"/>
      <c r="DT35" s="241"/>
      <c r="DU35" s="241"/>
    </row>
    <row r="36" spans="2:125">
      <c r="F36" s="241"/>
      <c r="H36" s="241"/>
      <c r="J36" s="241"/>
      <c r="K36" s="241"/>
      <c r="L36" s="241"/>
      <c r="M36" s="241"/>
      <c r="N36" s="241"/>
      <c r="O36" s="241"/>
      <c r="Q36" s="241"/>
      <c r="R36" s="241"/>
      <c r="S36" s="241"/>
      <c r="T36" s="241"/>
      <c r="U36" s="241"/>
      <c r="V36" s="241"/>
      <c r="W36" s="241"/>
      <c r="X36" s="241"/>
      <c r="Y36" s="241"/>
      <c r="Z36" s="241"/>
      <c r="AA36" s="241"/>
      <c r="AB36" s="241"/>
      <c r="AC36" s="241"/>
      <c r="AD36" s="241"/>
      <c r="AE36" s="241"/>
      <c r="AF36" s="241"/>
      <c r="AG36" s="241"/>
      <c r="AH36" s="241"/>
      <c r="AI36" s="241"/>
      <c r="AJ36" s="241"/>
      <c r="AK36" s="241"/>
      <c r="AL36" s="241"/>
      <c r="AM36" s="241"/>
      <c r="AN36" s="241"/>
      <c r="AO36" s="241"/>
      <c r="AP36" s="241"/>
      <c r="AQ36" s="241"/>
      <c r="AR36" s="241"/>
      <c r="AS36" s="241"/>
      <c r="AT36" s="241"/>
      <c r="AU36" s="241"/>
      <c r="AV36" s="241"/>
      <c r="AW36" s="241"/>
      <c r="AX36" s="241"/>
      <c r="AY36" s="241"/>
      <c r="AZ36" s="241"/>
      <c r="BA36" s="241"/>
      <c r="BB36" s="241"/>
      <c r="BC36" s="241"/>
      <c r="BD36" s="241"/>
      <c r="BE36" s="241"/>
      <c r="BF36" s="241"/>
      <c r="BG36" s="241"/>
      <c r="BH36" s="241"/>
      <c r="BI36" s="241"/>
      <c r="BJ36" s="241"/>
      <c r="BK36" s="241"/>
      <c r="BL36" s="241"/>
      <c r="BM36" s="241"/>
      <c r="BN36" s="241"/>
      <c r="BO36" s="241"/>
      <c r="BP36" s="241"/>
      <c r="BQ36" s="241"/>
      <c r="BR36" s="241"/>
      <c r="BS36" s="241"/>
      <c r="BT36" s="241"/>
      <c r="BU36" s="241"/>
      <c r="BV36" s="241"/>
      <c r="BW36" s="241"/>
      <c r="BX36" s="241"/>
      <c r="BY36" s="241"/>
      <c r="BZ36" s="241"/>
      <c r="CA36" s="241"/>
      <c r="CB36" s="241"/>
      <c r="CC36" s="241"/>
      <c r="CD36" s="241"/>
      <c r="CE36" s="241"/>
      <c r="CF36" s="241"/>
      <c r="CG36" s="241"/>
      <c r="CH36" s="241"/>
      <c r="CI36" s="241"/>
      <c r="CJ36" s="241"/>
      <c r="CK36" s="241"/>
      <c r="CL36" s="241"/>
      <c r="CM36" s="241"/>
      <c r="CN36" s="241"/>
      <c r="CO36" s="241"/>
      <c r="CP36" s="241"/>
      <c r="CQ36" s="241"/>
      <c r="CR36" s="241"/>
      <c r="CS36" s="241"/>
      <c r="CT36" s="241"/>
      <c r="CU36" s="241"/>
      <c r="CV36" s="241"/>
      <c r="CW36" s="241"/>
      <c r="CX36" s="241"/>
      <c r="CY36" s="241"/>
      <c r="CZ36" s="241"/>
      <c r="DA36" s="241"/>
      <c r="DB36" s="241"/>
      <c r="DC36" s="241"/>
      <c r="DD36" s="241"/>
      <c r="DF36" s="241"/>
      <c r="DI36" s="241"/>
      <c r="DK36" s="241"/>
      <c r="DL36" s="241"/>
      <c r="DM36" s="241"/>
      <c r="DN36" s="241"/>
      <c r="DO36" s="241"/>
      <c r="DP36" s="241"/>
      <c r="DQ36" s="241"/>
      <c r="DR36" s="241"/>
      <c r="DS36" s="241"/>
      <c r="DT36" s="241"/>
      <c r="DU36" s="241"/>
    </row>
    <row r="37" spans="2:125">
      <c r="DU37" s="241"/>
    </row>
    <row r="38" spans="2:125">
      <c r="DT38" s="241"/>
      <c r="DU38" s="241"/>
    </row>
    <row r="39" spans="2:125"/>
    <row r="40" spans="2:125">
      <c r="DH40" s="241"/>
    </row>
    <row r="41" spans="2:125">
      <c r="DE41" s="241"/>
    </row>
    <row r="42" spans="2:125">
      <c r="DG42" s="241"/>
      <c r="DJ42" s="241"/>
    </row>
    <row r="43" spans="2:125">
      <c r="Q43" s="241"/>
      <c r="R43" s="241"/>
      <c r="S43" s="241"/>
      <c r="T43" s="241"/>
      <c r="U43" s="241"/>
      <c r="V43" s="241"/>
      <c r="W43" s="241"/>
      <c r="X43" s="241"/>
      <c r="Y43" s="241"/>
      <c r="Z43" s="241"/>
      <c r="AA43" s="241"/>
      <c r="AB43" s="241"/>
      <c r="AC43" s="241"/>
      <c r="AD43" s="241"/>
      <c r="AE43" s="241"/>
      <c r="AF43" s="241"/>
      <c r="AG43" s="241"/>
      <c r="AH43" s="241"/>
      <c r="AI43" s="241"/>
      <c r="AJ43" s="241"/>
      <c r="AK43" s="241"/>
      <c r="AL43" s="241"/>
      <c r="AM43" s="241"/>
      <c r="AN43" s="241"/>
      <c r="AO43" s="241"/>
      <c r="AP43" s="241"/>
      <c r="AQ43" s="241"/>
      <c r="AR43" s="241"/>
      <c r="AS43" s="241"/>
      <c r="AT43" s="241"/>
      <c r="AU43" s="241"/>
      <c r="AV43" s="241"/>
      <c r="AW43" s="241"/>
      <c r="AX43" s="241"/>
      <c r="AY43" s="241"/>
      <c r="AZ43" s="241"/>
      <c r="BA43" s="241"/>
      <c r="BB43" s="241"/>
      <c r="BC43" s="241"/>
      <c r="BD43" s="241"/>
      <c r="BE43" s="241"/>
      <c r="BF43" s="241"/>
      <c r="BG43" s="241"/>
      <c r="BH43" s="241"/>
      <c r="BI43" s="241"/>
      <c r="BJ43" s="241"/>
      <c r="BK43" s="241"/>
      <c r="BL43" s="241"/>
      <c r="BM43" s="241"/>
      <c r="BN43" s="241"/>
      <c r="BO43" s="241"/>
      <c r="BP43" s="241"/>
      <c r="BQ43" s="241"/>
      <c r="BR43" s="241"/>
      <c r="BS43" s="241"/>
      <c r="BT43" s="241"/>
      <c r="BU43" s="241"/>
      <c r="BV43" s="241"/>
      <c r="BW43" s="241"/>
      <c r="BX43" s="241"/>
      <c r="BY43" s="241"/>
      <c r="BZ43" s="241"/>
      <c r="CA43" s="241"/>
      <c r="CB43" s="241"/>
      <c r="CC43" s="241"/>
      <c r="CD43" s="241"/>
      <c r="CE43" s="241"/>
      <c r="CF43" s="241"/>
      <c r="CG43" s="241"/>
      <c r="CH43" s="241"/>
      <c r="CI43" s="241"/>
      <c r="CJ43" s="241"/>
      <c r="CK43" s="241"/>
      <c r="CL43" s="241"/>
      <c r="CM43" s="241"/>
      <c r="CN43" s="241"/>
      <c r="CO43" s="241"/>
      <c r="CP43" s="241"/>
      <c r="CQ43" s="241"/>
      <c r="CR43" s="241"/>
      <c r="CS43" s="241"/>
      <c r="CT43" s="241"/>
      <c r="CU43" s="241"/>
      <c r="CV43" s="241"/>
      <c r="CW43" s="241"/>
      <c r="CX43" s="241"/>
      <c r="CY43" s="241"/>
      <c r="CZ43" s="241"/>
      <c r="DA43" s="241"/>
      <c r="DB43" s="241"/>
      <c r="DC43" s="241"/>
      <c r="DD43" s="241"/>
      <c r="DF43" s="241"/>
      <c r="DI43" s="241"/>
      <c r="DK43" s="241"/>
      <c r="DL43" s="241"/>
      <c r="DM43" s="241"/>
      <c r="DN43" s="241"/>
      <c r="DO43" s="241"/>
      <c r="DP43" s="241"/>
      <c r="DQ43" s="241"/>
      <c r="DR43" s="241"/>
      <c r="DS43" s="241"/>
      <c r="DT43" s="241"/>
      <c r="DU43" s="241"/>
    </row>
    <row r="44" spans="2:125">
      <c r="DU44" s="241"/>
    </row>
    <row r="45" spans="2:125"/>
    <row r="46" spans="2:125"/>
    <row r="47" spans="2:125"/>
    <row r="48" spans="2:125">
      <c r="DT48" s="241"/>
      <c r="DU48" s="241"/>
    </row>
    <row r="49" spans="120:125">
      <c r="DU49" s="241"/>
    </row>
    <row r="50" spans="120:125">
      <c r="DU50" s="241"/>
    </row>
    <row r="51" spans="120:125">
      <c r="DP51" s="241"/>
      <c r="DQ51" s="241"/>
      <c r="DR51" s="241"/>
      <c r="DS51" s="241"/>
      <c r="DT51" s="241"/>
      <c r="DU51" s="241"/>
    </row>
    <row r="52" spans="120:125"/>
    <row r="53" spans="120:125"/>
    <row r="54" spans="120:125">
      <c r="DU54" s="241"/>
    </row>
    <row r="55" spans="120:125"/>
    <row r="56" spans="120:125"/>
    <row r="57" spans="120:125"/>
    <row r="58" spans="120:125">
      <c r="DU58" s="241"/>
    </row>
    <row r="59" spans="120:125"/>
    <row r="60" spans="120:125"/>
    <row r="61" spans="120:125"/>
    <row r="62" spans="120:125"/>
    <row r="63" spans="120:125">
      <c r="DU63" s="241"/>
    </row>
    <row r="64" spans="120:125">
      <c r="DT64" s="241"/>
      <c r="DU64" s="241"/>
    </row>
    <row r="65" spans="123:125"/>
    <row r="66" spans="123:125"/>
    <row r="67" spans="123:125"/>
    <row r="68" spans="123:125"/>
    <row r="69" spans="123:125">
      <c r="DS69" s="241"/>
      <c r="DT69" s="241"/>
      <c r="DU69" s="241"/>
    </row>
    <row r="70" spans="123:125"/>
    <row r="71" spans="123:125"/>
    <row r="72" spans="123:125"/>
    <row r="73" spans="123:125"/>
    <row r="74" spans="123:125"/>
    <row r="75" spans="123:125"/>
    <row r="76" spans="123:125"/>
    <row r="77" spans="123:125"/>
    <row r="78" spans="123:125"/>
    <row r="79" spans="123:125"/>
    <row r="80" spans="123:125"/>
    <row r="81" spans="116:125"/>
    <row r="82" spans="116:125">
      <c r="DL82" s="241"/>
    </row>
    <row r="83" spans="116:125">
      <c r="DM83" s="241"/>
      <c r="DN83" s="241"/>
      <c r="DO83" s="241"/>
      <c r="DP83" s="241"/>
      <c r="DQ83" s="241"/>
      <c r="DR83" s="241"/>
      <c r="DS83" s="241"/>
      <c r="DT83" s="241"/>
      <c r="DU83" s="241"/>
    </row>
    <row r="84" spans="116:125"/>
    <row r="85" spans="116:125"/>
    <row r="86" spans="116:125"/>
    <row r="87" spans="116:125"/>
    <row r="88" spans="116:125">
      <c r="DU88" s="241"/>
    </row>
    <row r="89" spans="116:125"/>
    <row r="90" spans="116:125"/>
    <row r="91" spans="116:125"/>
    <row r="92" spans="116:125" ht="13.5" customHeight="1"/>
    <row r="93" spans="116:125" ht="13.5" customHeight="1"/>
    <row r="94" spans="116:125" ht="13.5" customHeight="1">
      <c r="DS94" s="241"/>
      <c r="DT94" s="241"/>
      <c r="DU94" s="241"/>
    </row>
    <row r="95" spans="116:125" ht="13.5" customHeight="1">
      <c r="DU95" s="241"/>
    </row>
    <row r="96" spans="116:125" ht="13.5" customHeight="1"/>
    <row r="97" spans="124:125" ht="13.5" customHeight="1"/>
    <row r="98" spans="124:125" ht="13.5" customHeight="1"/>
    <row r="99" spans="124:125" ht="13.5" customHeight="1"/>
    <row r="100" spans="124:125" ht="13.5" customHeight="1"/>
    <row r="101" spans="124:125" ht="13.5" customHeight="1">
      <c r="DU101" s="241"/>
    </row>
    <row r="102" spans="124:125" ht="13.5" customHeight="1"/>
    <row r="103" spans="124:125" ht="13.5" customHeight="1"/>
    <row r="104" spans="124:125" ht="13.5" customHeight="1">
      <c r="DT104" s="241"/>
      <c r="DU104" s="241"/>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41" t="s">
        <v>476</v>
      </c>
    </row>
    <row r="121" spans="125:125" ht="13.5" hidden="1" customHeight="1">
      <c r="DU121" s="241"/>
    </row>
  </sheetData>
  <sheetProtection algorithmName="SHA-512" hashValue="Wi+cINZ5irpiL5Rtnwzgk9joP1Y/P/zFJKTlg95plevTB6VV7/I1USY7pvvWe4Wtx9Uwq8lxZ8qmpLEkgozPEQ==" saltValue="6+PmspbXPfPI34LRsWU+TQ=="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tabSelected="1" topLeftCell="A67" zoomScaleNormal="100" zoomScaleSheetLayoutView="55" workbookViewId="0">
      <selection activeCell="U37" sqref="U37:V37"/>
    </sheetView>
  </sheetViews>
  <sheetFormatPr defaultColWidth="0" defaultRowHeight="13.5" customHeight="1" zeroHeight="1"/>
  <cols>
    <col min="1" max="125" width="2.5" style="242" customWidth="1"/>
    <col min="126" max="142" width="0" style="241" hidden="1" customWidth="1"/>
    <col min="143" max="16384" width="9" style="241" hidden="1"/>
  </cols>
  <sheetData>
    <row r="1" spans="1:125"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c r="AK1" s="241"/>
      <c r="AL1" s="241"/>
      <c r="AM1" s="241"/>
      <c r="AN1" s="241"/>
      <c r="AO1" s="241"/>
      <c r="AP1" s="241"/>
      <c r="AQ1" s="241"/>
      <c r="AR1" s="241"/>
      <c r="AS1" s="241"/>
      <c r="AT1" s="241"/>
      <c r="AU1" s="241"/>
      <c r="AV1" s="241"/>
      <c r="AW1" s="241"/>
      <c r="AX1" s="241"/>
      <c r="AY1" s="241"/>
      <c r="AZ1" s="241"/>
      <c r="BA1" s="241"/>
      <c r="BB1" s="241"/>
      <c r="BC1" s="241"/>
      <c r="BD1" s="241"/>
      <c r="BE1" s="241"/>
      <c r="BF1" s="241"/>
      <c r="BG1" s="241"/>
      <c r="BH1" s="241"/>
      <c r="BI1" s="241"/>
      <c r="BJ1" s="241"/>
      <c r="BK1" s="241"/>
      <c r="BL1" s="241"/>
      <c r="BM1" s="241"/>
      <c r="BN1" s="241"/>
      <c r="BO1" s="241"/>
      <c r="BP1" s="241"/>
      <c r="BQ1" s="241"/>
      <c r="BR1" s="241"/>
      <c r="BS1" s="241"/>
      <c r="BT1" s="241"/>
      <c r="BU1" s="241"/>
      <c r="BV1" s="241"/>
      <c r="BW1" s="241"/>
      <c r="BX1" s="241"/>
      <c r="BY1" s="241"/>
      <c r="BZ1" s="241"/>
      <c r="CA1" s="241"/>
      <c r="CB1" s="241"/>
      <c r="CC1" s="241"/>
      <c r="CD1" s="241"/>
      <c r="CE1" s="241"/>
      <c r="CF1" s="241"/>
      <c r="CG1" s="241"/>
      <c r="CH1" s="241"/>
      <c r="CI1" s="241"/>
      <c r="CJ1" s="241"/>
      <c r="CK1" s="241"/>
      <c r="CL1" s="241"/>
      <c r="CM1" s="241"/>
      <c r="CN1" s="241"/>
      <c r="CO1" s="241"/>
      <c r="CP1" s="241"/>
      <c r="CQ1" s="241"/>
      <c r="CR1" s="241"/>
      <c r="CS1" s="241"/>
      <c r="CT1" s="241"/>
      <c r="CU1" s="241"/>
      <c r="CV1" s="241"/>
      <c r="CW1" s="241"/>
      <c r="CX1" s="241"/>
      <c r="CY1" s="241"/>
      <c r="CZ1" s="241"/>
      <c r="DA1" s="241"/>
      <c r="DB1" s="241"/>
      <c r="DC1" s="241"/>
      <c r="DD1" s="241"/>
      <c r="DE1" s="241"/>
      <c r="DF1" s="241"/>
      <c r="DG1" s="241"/>
      <c r="DH1" s="241"/>
      <c r="DI1" s="241"/>
      <c r="DJ1" s="241"/>
      <c r="DK1" s="241"/>
      <c r="DL1" s="241"/>
      <c r="DM1" s="241"/>
      <c r="DN1" s="241"/>
      <c r="DO1" s="241"/>
      <c r="DP1" s="241"/>
      <c r="DQ1" s="241"/>
      <c r="DR1" s="241"/>
      <c r="DS1" s="241"/>
      <c r="DT1" s="241"/>
      <c r="DU1" s="241"/>
    </row>
    <row r="2" spans="1:125">
      <c r="B2" s="241"/>
      <c r="T2" s="241"/>
    </row>
    <row r="3" spans="1:125">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c r="AI3" s="241"/>
      <c r="AJ3" s="241"/>
      <c r="AK3" s="241"/>
      <c r="AL3" s="241"/>
      <c r="AM3" s="241"/>
      <c r="AN3" s="241"/>
      <c r="AO3" s="241"/>
      <c r="AP3" s="241"/>
      <c r="AQ3" s="241"/>
      <c r="AR3" s="241"/>
      <c r="AS3" s="241"/>
      <c r="AT3" s="241"/>
      <c r="AU3" s="241"/>
      <c r="AV3" s="241"/>
      <c r="AW3" s="241"/>
      <c r="AX3" s="241"/>
      <c r="AY3" s="241"/>
      <c r="AZ3" s="241"/>
      <c r="BA3" s="241"/>
      <c r="BB3" s="241"/>
      <c r="BC3" s="241"/>
      <c r="BD3" s="241"/>
      <c r="BE3" s="241"/>
      <c r="BF3" s="241"/>
      <c r="BG3" s="241"/>
      <c r="BH3" s="241"/>
      <c r="BI3" s="241"/>
      <c r="BJ3" s="241"/>
      <c r="BK3" s="241"/>
      <c r="BL3" s="241"/>
      <c r="BM3" s="241"/>
      <c r="BN3" s="241"/>
      <c r="BO3" s="241"/>
      <c r="BP3" s="241"/>
      <c r="BQ3" s="241"/>
      <c r="BR3" s="241"/>
      <c r="BS3" s="241"/>
      <c r="BT3" s="241"/>
      <c r="BU3" s="241"/>
      <c r="BV3" s="241"/>
      <c r="BW3" s="241"/>
      <c r="BX3" s="241"/>
      <c r="BY3" s="241"/>
      <c r="BZ3" s="241"/>
      <c r="CA3" s="241"/>
      <c r="CB3" s="241"/>
      <c r="CC3" s="241"/>
      <c r="CD3" s="241"/>
      <c r="CE3" s="241"/>
      <c r="CF3" s="241"/>
      <c r="CG3" s="241"/>
      <c r="CH3" s="241"/>
      <c r="CI3" s="241"/>
      <c r="CJ3" s="241"/>
      <c r="CK3" s="241"/>
      <c r="CL3" s="241"/>
      <c r="CM3" s="241"/>
      <c r="CN3" s="241"/>
      <c r="CO3" s="241"/>
      <c r="CP3" s="241"/>
      <c r="CQ3" s="241"/>
      <c r="CR3" s="241"/>
      <c r="CS3" s="241"/>
      <c r="CT3" s="241"/>
      <c r="CU3" s="241"/>
      <c r="CV3" s="241"/>
      <c r="CW3" s="241"/>
      <c r="CX3" s="241"/>
      <c r="CY3" s="241"/>
      <c r="CZ3" s="241"/>
      <c r="DA3" s="241"/>
      <c r="DB3" s="241"/>
      <c r="DC3" s="241"/>
      <c r="DD3" s="241"/>
      <c r="DE3" s="241"/>
      <c r="DF3" s="241"/>
      <c r="DG3" s="241"/>
      <c r="DH3" s="241"/>
      <c r="DI3" s="241"/>
      <c r="DJ3" s="241"/>
      <c r="DK3" s="241"/>
      <c r="DL3" s="241"/>
      <c r="DM3" s="241"/>
      <c r="DN3" s="241"/>
      <c r="DO3" s="241"/>
      <c r="DP3" s="241"/>
      <c r="DQ3" s="241"/>
      <c r="DR3" s="241"/>
      <c r="DS3" s="241"/>
      <c r="DT3" s="241"/>
      <c r="DU3" s="241"/>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41"/>
      <c r="G33" s="241"/>
      <c r="I33" s="241"/>
    </row>
    <row r="34" spans="2:125">
      <c r="C34" s="241"/>
      <c r="P34" s="241"/>
      <c r="R34" s="241"/>
      <c r="U34" s="241"/>
    </row>
    <row r="35" spans="2:125">
      <c r="D35" s="241"/>
      <c r="E35" s="241"/>
      <c r="T35" s="241"/>
      <c r="W35" s="241"/>
      <c r="X35" s="241"/>
      <c r="Y35" s="241"/>
      <c r="Z35" s="241"/>
      <c r="AA35" s="241"/>
      <c r="AB35" s="241"/>
      <c r="AC35" s="241"/>
      <c r="AD35" s="241"/>
      <c r="AE35" s="241"/>
      <c r="AF35" s="241"/>
      <c r="AG35" s="241"/>
      <c r="AH35" s="241"/>
      <c r="AI35" s="241"/>
      <c r="AJ35" s="241"/>
      <c r="AK35" s="241"/>
      <c r="AL35" s="241"/>
      <c r="AM35" s="241"/>
      <c r="AN35" s="241"/>
      <c r="AO35" s="241"/>
      <c r="AP35" s="241"/>
      <c r="AQ35" s="241"/>
      <c r="AR35" s="241"/>
      <c r="AS35" s="241"/>
      <c r="AT35" s="241"/>
      <c r="AU35" s="241"/>
      <c r="AV35" s="241"/>
      <c r="AW35" s="241"/>
      <c r="AX35" s="241"/>
      <c r="AY35" s="241"/>
      <c r="AZ35" s="241"/>
      <c r="BA35" s="241"/>
      <c r="BB35" s="241"/>
      <c r="BC35" s="241"/>
      <c r="BD35" s="241"/>
      <c r="BE35" s="241"/>
      <c r="BF35" s="241"/>
      <c r="BG35" s="241"/>
      <c r="BH35" s="241"/>
      <c r="BI35" s="241"/>
      <c r="BJ35" s="241"/>
      <c r="BK35" s="241"/>
      <c r="BL35" s="241"/>
      <c r="BM35" s="241"/>
      <c r="BN35" s="241"/>
      <c r="BO35" s="241"/>
      <c r="BP35" s="241"/>
      <c r="BQ35" s="241"/>
      <c r="BR35" s="241"/>
      <c r="BS35" s="241"/>
      <c r="BT35" s="241"/>
      <c r="BU35" s="241"/>
      <c r="BV35" s="241"/>
      <c r="BW35" s="241"/>
      <c r="BX35" s="241"/>
      <c r="BY35" s="241"/>
      <c r="BZ35" s="241"/>
      <c r="CA35" s="241"/>
      <c r="CB35" s="241"/>
      <c r="CC35" s="241"/>
      <c r="CD35" s="241"/>
      <c r="CE35" s="241"/>
      <c r="CF35" s="241"/>
      <c r="CG35" s="241"/>
      <c r="CH35" s="241"/>
      <c r="CI35" s="241"/>
      <c r="CJ35" s="241"/>
      <c r="CK35" s="241"/>
      <c r="CL35" s="241"/>
      <c r="CM35" s="241"/>
      <c r="CN35" s="241"/>
      <c r="CO35" s="241"/>
      <c r="CP35" s="241"/>
      <c r="CQ35" s="241"/>
      <c r="CR35" s="241"/>
      <c r="CS35" s="241"/>
      <c r="CT35" s="241"/>
      <c r="CU35" s="241"/>
      <c r="CV35" s="241"/>
      <c r="CW35" s="241"/>
      <c r="CX35" s="241"/>
      <c r="CY35" s="241"/>
      <c r="CZ35" s="241"/>
      <c r="DA35" s="241"/>
      <c r="DB35" s="241"/>
      <c r="DC35" s="241"/>
      <c r="DD35" s="241"/>
      <c r="DE35" s="241"/>
      <c r="DF35" s="241"/>
      <c r="DG35" s="241"/>
      <c r="DH35" s="241"/>
      <c r="DI35" s="241"/>
      <c r="DJ35" s="241"/>
      <c r="DK35" s="241"/>
      <c r="DL35" s="241"/>
      <c r="DM35" s="241"/>
      <c r="DN35" s="241"/>
      <c r="DO35" s="241"/>
      <c r="DP35" s="241"/>
      <c r="DQ35" s="241"/>
      <c r="DR35" s="241"/>
      <c r="DS35" s="241"/>
      <c r="DT35" s="241"/>
      <c r="DU35" s="241"/>
    </row>
    <row r="36" spans="2:125">
      <c r="F36" s="241"/>
      <c r="H36" s="241"/>
      <c r="J36" s="241"/>
      <c r="K36" s="241"/>
      <c r="L36" s="241"/>
      <c r="M36" s="241"/>
      <c r="N36" s="241"/>
      <c r="O36" s="241"/>
      <c r="Q36" s="241"/>
      <c r="S36" s="241"/>
      <c r="V36" s="241"/>
    </row>
    <row r="37" spans="2:125"/>
    <row r="38" spans="2:125"/>
    <row r="39" spans="2:125"/>
    <row r="40" spans="2:125">
      <c r="U40" s="241"/>
    </row>
    <row r="41" spans="2:125">
      <c r="R41" s="241"/>
    </row>
    <row r="42" spans="2:125">
      <c r="T42" s="241"/>
      <c r="W42" s="241"/>
      <c r="X42" s="241"/>
      <c r="Y42" s="241"/>
      <c r="Z42" s="241"/>
      <c r="AA42" s="241"/>
      <c r="AB42" s="241"/>
      <c r="AC42" s="241"/>
      <c r="AD42" s="241"/>
      <c r="AE42" s="241"/>
      <c r="AF42" s="241"/>
      <c r="AG42" s="241"/>
      <c r="AH42" s="241"/>
      <c r="AI42" s="241"/>
      <c r="AJ42" s="241"/>
      <c r="AK42" s="241"/>
      <c r="AL42" s="241"/>
      <c r="AM42" s="241"/>
      <c r="AN42" s="241"/>
      <c r="AO42" s="241"/>
      <c r="AP42" s="241"/>
      <c r="AQ42" s="241"/>
      <c r="AR42" s="241"/>
      <c r="AS42" s="241"/>
      <c r="AT42" s="241"/>
      <c r="AU42" s="241"/>
      <c r="AV42" s="241"/>
      <c r="AW42" s="241"/>
      <c r="AX42" s="241"/>
      <c r="AY42" s="241"/>
      <c r="AZ42" s="241"/>
      <c r="BA42" s="241"/>
      <c r="BB42" s="241"/>
      <c r="BC42" s="241"/>
      <c r="BD42" s="241"/>
      <c r="BE42" s="241"/>
      <c r="BF42" s="241"/>
      <c r="BG42" s="241"/>
      <c r="BH42" s="241"/>
      <c r="BI42" s="241"/>
      <c r="BJ42" s="241"/>
      <c r="BK42" s="241"/>
      <c r="BL42" s="241"/>
      <c r="BM42" s="241"/>
      <c r="BN42" s="241"/>
      <c r="BO42" s="241"/>
      <c r="BP42" s="241"/>
      <c r="BQ42" s="241"/>
      <c r="BR42" s="241"/>
      <c r="BS42" s="241"/>
      <c r="BT42" s="241"/>
      <c r="BU42" s="241"/>
      <c r="BV42" s="241"/>
      <c r="BW42" s="241"/>
      <c r="BX42" s="241"/>
      <c r="BY42" s="241"/>
      <c r="BZ42" s="241"/>
      <c r="CA42" s="241"/>
      <c r="CB42" s="241"/>
      <c r="CC42" s="241"/>
      <c r="CD42" s="241"/>
      <c r="CE42" s="241"/>
      <c r="CF42" s="241"/>
      <c r="CG42" s="241"/>
      <c r="CH42" s="241"/>
      <c r="CI42" s="241"/>
      <c r="CJ42" s="241"/>
      <c r="CK42" s="241"/>
      <c r="CL42" s="241"/>
      <c r="CM42" s="241"/>
      <c r="CN42" s="241"/>
      <c r="CO42" s="241"/>
      <c r="CP42" s="241"/>
      <c r="CQ42" s="241"/>
      <c r="CR42" s="241"/>
      <c r="CS42" s="241"/>
      <c r="CT42" s="241"/>
      <c r="CU42" s="241"/>
      <c r="CV42" s="241"/>
      <c r="CW42" s="241"/>
      <c r="CX42" s="241"/>
      <c r="CY42" s="241"/>
      <c r="CZ42" s="241"/>
      <c r="DA42" s="241"/>
      <c r="DB42" s="241"/>
      <c r="DC42" s="241"/>
      <c r="DD42" s="241"/>
      <c r="DE42" s="241"/>
      <c r="DF42" s="241"/>
      <c r="DG42" s="241"/>
      <c r="DH42" s="241"/>
      <c r="DI42" s="241"/>
      <c r="DJ42" s="241"/>
      <c r="DK42" s="241"/>
      <c r="DL42" s="241"/>
      <c r="DM42" s="241"/>
      <c r="DN42" s="241"/>
      <c r="DO42" s="241"/>
      <c r="DP42" s="241"/>
      <c r="DQ42" s="241"/>
      <c r="DR42" s="241"/>
      <c r="DS42" s="241"/>
      <c r="DT42" s="241"/>
      <c r="DU42" s="241"/>
    </row>
    <row r="43" spans="2:125">
      <c r="Q43" s="241"/>
      <c r="S43" s="241"/>
      <c r="V43" s="241"/>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42" t="s">
        <v>476</v>
      </c>
    </row>
  </sheetData>
  <sheetProtection algorithmName="SHA-512" hashValue="5vPnpfI4aVV7xUATzoEPxo6LMj1UTO4WJpBBC72UrpRuRRpUNMm1mY71HeWRuaYmySl6lCi7JGQm47lNev9JgA==" saltValue="cpjx3D/D9pik0LK1k3vpZ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tabSelected="1" topLeftCell="A13" zoomScale="70" zoomScaleNormal="70" zoomScaleSheetLayoutView="100" workbookViewId="0">
      <selection activeCell="U37" sqref="U37:V37"/>
    </sheetView>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526</v>
      </c>
      <c r="G46" s="8" t="s">
        <v>527</v>
      </c>
      <c r="H46" s="8" t="s">
        <v>528</v>
      </c>
      <c r="I46" s="8" t="s">
        <v>529</v>
      </c>
      <c r="J46" s="9" t="s">
        <v>530</v>
      </c>
    </row>
    <row r="47" spans="2:10" ht="57.75" customHeight="1">
      <c r="B47" s="10"/>
      <c r="C47" s="1126" t="s">
        <v>3</v>
      </c>
      <c r="D47" s="1126"/>
      <c r="E47" s="1127"/>
      <c r="F47" s="11">
        <v>10.56</v>
      </c>
      <c r="G47" s="12">
        <v>12.45</v>
      </c>
      <c r="H47" s="12">
        <v>13.38</v>
      </c>
      <c r="I47" s="12">
        <v>13.94</v>
      </c>
      <c r="J47" s="13">
        <v>12.94</v>
      </c>
    </row>
    <row r="48" spans="2:10" ht="57.75" customHeight="1">
      <c r="B48" s="14"/>
      <c r="C48" s="1128" t="s">
        <v>4</v>
      </c>
      <c r="D48" s="1128"/>
      <c r="E48" s="1129"/>
      <c r="F48" s="15">
        <v>5.67</v>
      </c>
      <c r="G48" s="16">
        <v>5.21</v>
      </c>
      <c r="H48" s="16">
        <v>4.5199999999999996</v>
      </c>
      <c r="I48" s="16">
        <v>4.43</v>
      </c>
      <c r="J48" s="17">
        <v>3.36</v>
      </c>
    </row>
    <row r="49" spans="2:10" ht="57.75" customHeight="1" thickBot="1">
      <c r="B49" s="18"/>
      <c r="C49" s="1130" t="s">
        <v>5</v>
      </c>
      <c r="D49" s="1130"/>
      <c r="E49" s="1131"/>
      <c r="F49" s="19">
        <v>0.77</v>
      </c>
      <c r="G49" s="20">
        <v>1.4</v>
      </c>
      <c r="H49" s="20" t="s">
        <v>531</v>
      </c>
      <c r="I49" s="20" t="s">
        <v>532</v>
      </c>
      <c r="J49" s="21" t="s">
        <v>533</v>
      </c>
    </row>
    <row r="50" spans="2:10"/>
  </sheetData>
  <sheetProtection algorithmName="SHA-512" hashValue="g2WR3HWGg65Lx/ye1ToR8wWk4ldfSs/biIC5UEXNXQmz6zHouFjYZEwUdQjIgvkkQHPrphtKMohVjsf8tnf7cw==" saltValue="sqhGkYknTAFt/3VAE9j43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岡井 亮</dc:creator>
  <cp:lastModifiedBy>岡井 亮</cp:lastModifiedBy>
  <cp:lastPrinted>2026-06-12T00:05:14Z</cp:lastPrinted>
  <dcterms:modified xsi:type="dcterms:W3CDTF">2026-06-12T00:05:31Z</dcterms:modified>
</cp:coreProperties>
</file>